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3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ŽIVNOST\Metropolnet\Rekonstrukce mostu E Beneše\RPD\"/>
    </mc:Choice>
  </mc:AlternateContent>
  <bookViews>
    <workbookView xWindow="0" yWindow="0" windowWidth="16248" windowHeight="9324"/>
  </bookViews>
  <sheets>
    <sheet name="REKAPITULACE" sheetId="4" r:id="rId1"/>
    <sheet name="Provizorní přeložka" sheetId="2" r:id="rId2"/>
    <sheet name="Definitivní přeložka" sheetId="3" r:id="rId3"/>
  </sheets>
  <definedNames>
    <definedName name="_xlnm.Print_Area" localSheetId="0">REKAPITULACE!$A$1:$F$20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8" i="3" l="1"/>
  <c r="F156" i="2"/>
  <c r="D156" i="2"/>
  <c r="F363" i="2"/>
  <c r="F332" i="3"/>
  <c r="F243" i="3"/>
  <c r="D277" i="3" l="1"/>
  <c r="F277" i="3" s="1"/>
  <c r="D274" i="3"/>
  <c r="F274" i="3" s="1"/>
  <c r="D237" i="3"/>
  <c r="F237" i="3" s="1"/>
  <c r="F255" i="2"/>
  <c r="F225" i="3"/>
  <c r="D187" i="3"/>
  <c r="D159" i="3"/>
  <c r="F159" i="3" s="1"/>
  <c r="F280" i="3"/>
  <c r="F313" i="2"/>
  <c r="F48" i="3"/>
  <c r="F30" i="2"/>
  <c r="F335" i="3"/>
  <c r="F329" i="3"/>
  <c r="F326" i="3"/>
  <c r="F323" i="3"/>
  <c r="F320" i="3"/>
  <c r="F317" i="3"/>
  <c r="F314" i="3"/>
  <c r="F311" i="3"/>
  <c r="F308" i="3"/>
  <c r="F305" i="3"/>
  <c r="F302" i="3"/>
  <c r="F299" i="3"/>
  <c r="F296" i="3"/>
  <c r="F293" i="3"/>
  <c r="F290" i="3"/>
  <c r="F286" i="3"/>
  <c r="F283" i="3"/>
  <c r="F271" i="3"/>
  <c r="D267" i="3"/>
  <c r="F267" i="3" s="1"/>
  <c r="D264" i="3"/>
  <c r="F264" i="3" s="1"/>
  <c r="F261" i="3"/>
  <c r="F258" i="3"/>
  <c r="F255" i="3"/>
  <c r="F252" i="3"/>
  <c r="F249" i="3"/>
  <c r="F246" i="3"/>
  <c r="F240" i="3"/>
  <c r="F234" i="3"/>
  <c r="F231" i="3"/>
  <c r="F228" i="3"/>
  <c r="F222" i="3"/>
  <c r="F218" i="3"/>
  <c r="F215" i="3"/>
  <c r="F212" i="3"/>
  <c r="F205" i="3"/>
  <c r="F202" i="3"/>
  <c r="F199" i="3"/>
  <c r="F196" i="3"/>
  <c r="D193" i="3"/>
  <c r="F193" i="3" s="1"/>
  <c r="F190" i="3"/>
  <c r="F187" i="3"/>
  <c r="F184" i="3"/>
  <c r="F181" i="3"/>
  <c r="F177" i="3"/>
  <c r="F174" i="3"/>
  <c r="F171" i="3"/>
  <c r="F168" i="3"/>
  <c r="F165" i="3"/>
  <c r="F162" i="3"/>
  <c r="F156" i="3"/>
  <c r="F153" i="3"/>
  <c r="F150" i="3"/>
  <c r="F147" i="3"/>
  <c r="F144" i="3"/>
  <c r="F141" i="3"/>
  <c r="F135" i="3"/>
  <c r="F132" i="3"/>
  <c r="F129" i="3"/>
  <c r="F126" i="3"/>
  <c r="F123" i="3"/>
  <c r="F120" i="3"/>
  <c r="F117" i="3"/>
  <c r="F111" i="3"/>
  <c r="F108" i="3"/>
  <c r="F105" i="3"/>
  <c r="F102" i="3"/>
  <c r="F99" i="3"/>
  <c r="F96" i="3"/>
  <c r="F93" i="3"/>
  <c r="F90" i="3"/>
  <c r="F87" i="3"/>
  <c r="F83" i="3"/>
  <c r="F79" i="3"/>
  <c r="F76" i="3"/>
  <c r="F73" i="3"/>
  <c r="F70" i="3"/>
  <c r="F67" i="3"/>
  <c r="F64" i="3"/>
  <c r="F61" i="3"/>
  <c r="F58" i="3"/>
  <c r="F54" i="3"/>
  <c r="F51" i="3"/>
  <c r="F45" i="3"/>
  <c r="F42" i="3"/>
  <c r="F39" i="3"/>
  <c r="F36" i="3"/>
  <c r="F33" i="3"/>
  <c r="F27" i="3"/>
  <c r="F24" i="3"/>
  <c r="F21" i="3"/>
  <c r="F18" i="3"/>
  <c r="F15" i="3"/>
  <c r="F12" i="3"/>
  <c r="F9" i="3"/>
  <c r="F361" i="2"/>
  <c r="F360" i="2"/>
  <c r="F358" i="2"/>
  <c r="F356" i="2"/>
  <c r="F350" i="2"/>
  <c r="F329" i="2"/>
  <c r="F326" i="2"/>
  <c r="F353" i="2"/>
  <c r="F347" i="2"/>
  <c r="F344" i="2"/>
  <c r="F337" i="3" l="1"/>
  <c r="F7" i="4" s="1"/>
  <c r="D316" i="2" l="1"/>
  <c r="F316" i="2" s="1"/>
  <c r="D310" i="2"/>
  <c r="F310" i="2" s="1"/>
  <c r="D307" i="2"/>
  <c r="F307" i="2" s="1"/>
  <c r="F319" i="2"/>
  <c r="F304" i="2"/>
  <c r="D300" i="2"/>
  <c r="D297" i="2"/>
  <c r="F297" i="2"/>
  <c r="F282" i="2"/>
  <c r="F279" i="2"/>
  <c r="F276" i="2"/>
  <c r="F273" i="2"/>
  <c r="D270" i="2"/>
  <c r="F270" i="2" s="1"/>
  <c r="F232" i="2"/>
  <c r="D214" i="2"/>
  <c r="D211" i="2"/>
  <c r="D208" i="2"/>
  <c r="D202" i="2"/>
  <c r="F60" i="2"/>
  <c r="D177" i="2"/>
  <c r="F141" i="2" l="1"/>
  <c r="F126" i="2"/>
  <c r="F117" i="2"/>
  <c r="F114" i="2"/>
  <c r="F111" i="2"/>
  <c r="F105" i="2"/>
  <c r="F82" i="2"/>
  <c r="F42" i="2" l="1"/>
  <c r="F39" i="2"/>
  <c r="F36" i="2"/>
  <c r="F33" i="2"/>
  <c r="F27" i="2"/>
  <c r="F18" i="2"/>
  <c r="F366" i="2"/>
  <c r="F341" i="2"/>
  <c r="F338" i="2"/>
  <c r="F335" i="2"/>
  <c r="F332" i="2"/>
  <c r="F323" i="2"/>
  <c r="F300" i="2"/>
  <c r="F294" i="2"/>
  <c r="F291" i="2"/>
  <c r="F288" i="2"/>
  <c r="F285" i="2"/>
  <c r="F267" i="2"/>
  <c r="F264" i="2"/>
  <c r="F261" i="2"/>
  <c r="F258" i="2"/>
  <c r="F252" i="2"/>
  <c r="F248" i="2"/>
  <c r="F245" i="2"/>
  <c r="F242" i="2"/>
  <c r="F239" i="2"/>
  <c r="F236" i="2"/>
  <c r="F229" i="2"/>
  <c r="F226" i="2"/>
  <c r="F223" i="2"/>
  <c r="F220" i="2"/>
  <c r="F217" i="2"/>
  <c r="F214" i="2"/>
  <c r="F211" i="2"/>
  <c r="F208" i="2"/>
  <c r="F205" i="2"/>
  <c r="F202" i="2"/>
  <c r="F198" i="2"/>
  <c r="F195" i="2"/>
  <c r="F192" i="2"/>
  <c r="F189" i="2"/>
  <c r="F186" i="2"/>
  <c r="F183" i="2"/>
  <c r="F180" i="2"/>
  <c r="F177" i="2"/>
  <c r="F174" i="2"/>
  <c r="F171" i="2"/>
  <c r="F168" i="2"/>
  <c r="F165" i="2"/>
  <c r="F162" i="2"/>
  <c r="F159" i="2"/>
  <c r="F153" i="2"/>
  <c r="F150" i="2"/>
  <c r="F147" i="2"/>
  <c r="F144" i="2"/>
  <c r="F138" i="2"/>
  <c r="F135" i="2"/>
  <c r="F129" i="2"/>
  <c r="F123" i="2"/>
  <c r="F120" i="2"/>
  <c r="F108" i="2"/>
  <c r="F102" i="2"/>
  <c r="F99" i="2"/>
  <c r="F95" i="2"/>
  <c r="F92" i="2"/>
  <c r="F89" i="2"/>
  <c r="F85" i="2"/>
  <c r="F79" i="2"/>
  <c r="F76" i="2"/>
  <c r="F73" i="2"/>
  <c r="F70" i="2"/>
  <c r="F67" i="2"/>
  <c r="F64" i="2"/>
  <c r="F57" i="2"/>
  <c r="F54" i="2"/>
  <c r="F51" i="2"/>
  <c r="F48" i="2"/>
  <c r="F45" i="2"/>
  <c r="F24" i="2"/>
  <c r="F21" i="2"/>
  <c r="F15" i="2"/>
  <c r="F12" i="2"/>
  <c r="F9" i="2"/>
  <c r="F368" i="2" l="1"/>
  <c r="F6" i="4" s="1"/>
  <c r="F9" i="4" s="1"/>
  <c r="F10" i="4" l="1"/>
  <c r="F11" i="4" s="1"/>
</calcChain>
</file>

<file path=xl/sharedStrings.xml><?xml version="1.0" encoding="utf-8"?>
<sst xmlns="http://schemas.openxmlformats.org/spreadsheetml/2006/main" count="954" uniqueCount="304">
  <si>
    <t>m3</t>
  </si>
  <si>
    <t>m</t>
  </si>
  <si>
    <t>ks</t>
  </si>
  <si>
    <t>kpl</t>
  </si>
  <si>
    <t>hod</t>
  </si>
  <si>
    <t>úsek</t>
  </si>
  <si>
    <t>spolupráce pracovníků THMU v prostorách kolektoru</t>
  </si>
  <si>
    <t>popis</t>
  </si>
  <si>
    <t>jednotka</t>
  </si>
  <si>
    <t>množství</t>
  </si>
  <si>
    <t>zřízení kabelového lože</t>
  </si>
  <si>
    <t>zřízení zafukovacího místa</t>
  </si>
  <si>
    <t>smyčkování kabelu</t>
  </si>
  <si>
    <t>svár optického vlákna</t>
  </si>
  <si>
    <t>kalibrace MT</t>
  </si>
  <si>
    <t>m2</t>
  </si>
  <si>
    <t>vlákno</t>
  </si>
  <si>
    <t>Přepojení obou kabelů bude probíhat samostatně, neboť budou vzájemně sloužit pro přepojení provozu.</t>
  </si>
  <si>
    <t>SPECIFIKACE MATERIÁLU, VÝKAZ VÝMĚR</t>
  </si>
  <si>
    <t>SPECIFIKACE MATERIÁLU</t>
  </si>
  <si>
    <t>pol.č.</t>
  </si>
  <si>
    <t>jednotková cena</t>
  </si>
  <si>
    <t>cena CELKEM</t>
  </si>
  <si>
    <t>zemní práce</t>
  </si>
  <si>
    <t>výstražná fólie š.33cm</t>
  </si>
  <si>
    <t>krycí deska plast š.30cm</t>
  </si>
  <si>
    <t>spojka MATRIX-I 40/40</t>
  </si>
  <si>
    <t>kabelový označník Marker 3M</t>
  </si>
  <si>
    <t>spojka MT 10mm vč. pojistek</t>
  </si>
  <si>
    <t>koncovka MT 10 vč. pojistky</t>
  </si>
  <si>
    <t>písek pro kabelové lože</t>
  </si>
  <si>
    <t>štěrk pro lože kabelové komory</t>
  </si>
  <si>
    <t>zafukování MT</t>
  </si>
  <si>
    <t>mikrotrubička HDPE 10/8 - bílá</t>
  </si>
  <si>
    <t>mikrotrubička HDPE 10/8 - modrá</t>
  </si>
  <si>
    <t>mikrotrubička HDPE 10/8 - červená</t>
  </si>
  <si>
    <t>mikrotrubička HDPE 10/8 - černá</t>
  </si>
  <si>
    <t>mikrotrubička HDPE 10/8 - hnědá</t>
  </si>
  <si>
    <t>utěsnění HDPE / sada 5xMT</t>
  </si>
  <si>
    <t>vnitřní trasování</t>
  </si>
  <si>
    <t>viz. výkres č. 6 - 10</t>
  </si>
  <si>
    <t>kříž pro kabelovou rezervu pr. 50cm s krytem</t>
  </si>
  <si>
    <t>protipožární zatěsnění prostupu</t>
  </si>
  <si>
    <t>1x stavba</t>
  </si>
  <si>
    <t>optika</t>
  </si>
  <si>
    <t>optický adaptor SM E2000/APC</t>
  </si>
  <si>
    <t>optický pigtail SM E2000/APC 1,5m</t>
  </si>
  <si>
    <t>optický mikrokabel 48vl, SM G657.A, pro záfuk do MT 8mm</t>
  </si>
  <si>
    <t>ochrana sváru</t>
  </si>
  <si>
    <t>kabelová průchodka MT 10mm/1xmOK</t>
  </si>
  <si>
    <t>drobný čistící a montážní materiál (vázací pásky, lubrikant, čistící ubrousky …)</t>
  </si>
  <si>
    <t>VÝKAZ VÝMĚR</t>
  </si>
  <si>
    <t>vytýčení průběhu stávající trasy</t>
  </si>
  <si>
    <t>odvoz přebytečné zeminy a vybouraných hmot na skládku vč. skládkovného</t>
  </si>
  <si>
    <t>zatažení prvku prvku do objektu</t>
  </si>
  <si>
    <t>zafouknutí sady 5xMT do trubky HDPE 40/33</t>
  </si>
  <si>
    <t>tlaková zkouška MT</t>
  </si>
  <si>
    <t>práce ve stávající kabelové komoře, propojení MT</t>
  </si>
  <si>
    <t>práce ve stávající OS</t>
  </si>
  <si>
    <t>formování rezervy OK</t>
  </si>
  <si>
    <t>příprava OK a mOK pro ukončení -bez svárů vláken</t>
  </si>
  <si>
    <t>ostatní náklady</t>
  </si>
  <si>
    <t>koordinace, inženýring dohled stavbyvedoucího v průběhu stavby</t>
  </si>
  <si>
    <t>1 x stavba</t>
  </si>
  <si>
    <t>označení konců a průběhu vedení v objektech</t>
  </si>
  <si>
    <t>autorský dozor projektanta (v případě potřeby zajistí investor)</t>
  </si>
  <si>
    <t>CELKEM bez DPH</t>
  </si>
  <si>
    <t>Rekonstrukce mostu E. Beneše, ÚL
SO 457.1 a 458.1 - Provizorní přeložka optického vedení Metroplonet</t>
  </si>
  <si>
    <t>Rekonstrukce mostu E. Beneše, ÚL
SO 457.2 a 458.2 - Definitivní přeložka optického vedení Metroplonet</t>
  </si>
  <si>
    <t>viz. výkres č. 2 a 6</t>
  </si>
  <si>
    <t>spojka MATRIX-T 40/40/40</t>
  </si>
  <si>
    <t>1x v šachtě kabelovodu</t>
  </si>
  <si>
    <t>6x pro spojení delších úseků a propojení na stávající</t>
  </si>
  <si>
    <t>8x v nové úložné trase</t>
  </si>
  <si>
    <t>trubka HDPE 40/33 Fialová</t>
  </si>
  <si>
    <t>trubka HDPE 40/33 Fialová/Bílý pruh</t>
  </si>
  <si>
    <t>350m nová úložná trasa</t>
  </si>
  <si>
    <t>trubka HDPE 40/33 Fialová/Bílý pruh, s UV stabilizací</t>
  </si>
  <si>
    <t>trubka HDPE 40/33 Fialová, s UV stabilizací</t>
  </si>
  <si>
    <t>240m nová trasa na dočasné lávce</t>
  </si>
  <si>
    <t>kabelová komora 1400 x 800 x 660mm + litinové víko B125</t>
  </si>
  <si>
    <t>1x na Střekovské straně</t>
  </si>
  <si>
    <t>viz. výkres č. 2 a 6 + TZ</t>
  </si>
  <si>
    <t xml:space="preserve">viz. výkres č. 2 a 6 </t>
  </si>
  <si>
    <t>beton pro obetonování kabelové komory a chrániček</t>
  </si>
  <si>
    <t>1,6m x 1,0m x 0,1m = 0,16m3</t>
  </si>
  <si>
    <t>spojka trubky HDPE 40/33</t>
  </si>
  <si>
    <t>koncovka trubky HDPE 40/33 s ventilkem</t>
  </si>
  <si>
    <t>korugovaná chránička 110/94mm</t>
  </si>
  <si>
    <t>KK 0,5m3
69m chráničky x 0,04 = 2,76m3
CELKEM = 0,5 + 2,76 = 3,26m3</t>
  </si>
  <si>
    <t>viz. výkres č. 2</t>
  </si>
  <si>
    <t>16x v nové úložné trase
12x na dočasné lávce
CELKEM = 16 + 12 = 28 kusů</t>
  </si>
  <si>
    <t>8x v nové trase</t>
  </si>
  <si>
    <t>69m v místech křížení vozovky</t>
  </si>
  <si>
    <t>viz. výkres č. 6</t>
  </si>
  <si>
    <t>85 + 95 + 240 + 130 = 550m</t>
  </si>
  <si>
    <t>50 kusů v nové trase</t>
  </si>
  <si>
    <t>8 kusů v nové trase</t>
  </si>
  <si>
    <t>5 kusů v nové trase</t>
  </si>
  <si>
    <t>2 kusy v šachtě kabelovodu</t>
  </si>
  <si>
    <t>2x vstup do šachty kabelovodu</t>
  </si>
  <si>
    <t>drátěnný rošt na zeď vč. příslušenství, žárový pozink</t>
  </si>
  <si>
    <t xml:space="preserve">viz. výkres č. 2 </t>
  </si>
  <si>
    <t>4m v šachtě kabelovodu pro navedení trubek k OS</t>
  </si>
  <si>
    <t>viz. výkres č. 2-10 + TZ</t>
  </si>
  <si>
    <t>4x v ODF na nádraží</t>
  </si>
  <si>
    <t>viz. výkres č. 8 a 10 + TZ</t>
  </si>
  <si>
    <t>viz. výkres č. 8</t>
  </si>
  <si>
    <t>optický mikrokabel 12vl, SM G657.A, pro záfuk do MT 8mm</t>
  </si>
  <si>
    <t>optický kabel 48vl, SM G657.A, pro záfuk do HDPE 40/33mm</t>
  </si>
  <si>
    <t>1x OS1 v šachtě kabelovodu</t>
  </si>
  <si>
    <t>optická spojka pro min.60 svárů, včetně kazet a těsnění vstupů 
(např. FIST GCO2-BC6-NN)</t>
  </si>
  <si>
    <t>optická spojka pro min.48 svárů, včetně kazet a těsnění vstupů 
(např. Corning UCAO 4-9)</t>
  </si>
  <si>
    <t>1x OS3 v šachtě kabelovodu
2x OS2 a OS4 v KK na Střekově
CELKEM = 1 + 2 = 3 kusy</t>
  </si>
  <si>
    <t>viz. výkres č. 8 - 10 + TZ</t>
  </si>
  <si>
    <t>4x v ODF na nádraží
50x v OS1
48x v OS2
48x v OS3
48x v OS4
CELKEM = 4 + 50 + 48 + 48 + 48 = 198 svárů</t>
  </si>
  <si>
    <t>kabelová průchodka Jackmoon d40 pro HDPE 40/1xOK</t>
  </si>
  <si>
    <t>viz. výkres č. 6 - 10 + TZ</t>
  </si>
  <si>
    <t>1x na nádraží
3x u OS1
2x u OS2
CELKEM = 1 + 3 + 2 = 6 kusů</t>
  </si>
  <si>
    <t>2x u OS3
2x u OS4
CELKEM = 2 + 2 = 4 kusy</t>
  </si>
  <si>
    <t>vytýčení stávajících inženýrských sítí v místě zemních prací</t>
  </si>
  <si>
    <t>viz. výkres č. 3</t>
  </si>
  <si>
    <t>2x stavba</t>
  </si>
  <si>
    <t>vytýčení průběhu vedení nové úložné trasy</t>
  </si>
  <si>
    <t>výkop sondy, jámy - bosý terén - bez zpevněných povrchů</t>
  </si>
  <si>
    <t>viz. výkres č. 2 + TZ</t>
  </si>
  <si>
    <t>8m3 sondy pro ověření IS a pro vstup do šachty kabelovodu
2m3 nová KK na Střekově
2m3 sonda na stávající trase u mostu pro přerušení OK
CELKEM = 8 + 2 + 2 = 12m3</t>
  </si>
  <si>
    <t>výkop kynety 35x80 -volný terén</t>
  </si>
  <si>
    <t>výkop kynety 50x120 -vozovka bez zpevněných povrchů, provizorní zaspravení štěrkem</t>
  </si>
  <si>
    <t>280m nové trasy</t>
  </si>
  <si>
    <t>70m nové trasy</t>
  </si>
  <si>
    <t>20% z 12m3 sond = 2,4m3
2m3 nová KK na Střekově
20% z kynety (280 x 0,35 x 0,8) x 0,2 = 15,68m3
20% z kynety (70 x 0,5 x 1,2 ) x 0,2 = 8,4m3
CELKEM = 2,4 + 2 + 15,68 + 8,4 = 28,48m3</t>
  </si>
  <si>
    <t>2x 240m nová trasa na dočasné lávce</t>
  </si>
  <si>
    <t>korugovaná chránička 110/94mm, pokládka vč. obetonování</t>
  </si>
  <si>
    <t>kabelový žlab betonový TK1 vč. víka</t>
  </si>
  <si>
    <t>85m v nové trase,křížení a souběh s elektrickým vedením</t>
  </si>
  <si>
    <t>280m nová úložná trasa ve volném terénu x š.0,35m x výška 0,2m
CELKEM = 19,6m3</t>
  </si>
  <si>
    <t>280m nová úložná trasa ve volném terénu x š.0,35m
CELKEM = 98,0m2</t>
  </si>
  <si>
    <t>viz. výkres č. 2 a 4 + TZ</t>
  </si>
  <si>
    <t>přerušení a přepojení HDPE + MT</t>
  </si>
  <si>
    <t>3x v šachtě kabelovodu
2x v KK na Střekově
CELKEM = 3 + 2 = 5</t>
  </si>
  <si>
    <t>3x do šachty kabelovodu</t>
  </si>
  <si>
    <t>kalibrace nové trubky HDPE 40/33</t>
  </si>
  <si>
    <t>1180m v nové trase</t>
  </si>
  <si>
    <t>viz. výkres č. 6 + TZ</t>
  </si>
  <si>
    <t>tlaková zkouška nové trubky HDPE 40/33</t>
  </si>
  <si>
    <t>5 úseků</t>
  </si>
  <si>
    <t>550m v nové trase</t>
  </si>
  <si>
    <t>5 kusů x 550m = 2.750m</t>
  </si>
  <si>
    <t>2 úseky x 5 kusů = 10 úseků</t>
  </si>
  <si>
    <t>demontáž spojky Matrix</t>
  </si>
  <si>
    <t>navedení MT k OS1 v šachtě kabelovodu</t>
  </si>
  <si>
    <t>3 kusy v šachtě kabelovodu</t>
  </si>
  <si>
    <t>3x trubka HDPE 40/33 do šachty kabelovodu</t>
  </si>
  <si>
    <t>jádrové vrtání zdi -beton do 50cm</t>
  </si>
  <si>
    <t>1x OS v šachtě kabelovodu</t>
  </si>
  <si>
    <t>viz. výkres č. 8 + TZ</t>
  </si>
  <si>
    <t>demontáž stávající OS</t>
  </si>
  <si>
    <t>práce ve stávajícím ODF</t>
  </si>
  <si>
    <t>1x ODF na nádraží</t>
  </si>
  <si>
    <t>1x z ODF na nádraží
3x z OS v šachtě kabelovodu
CELKEM = 1 + 2 = 3kusy</t>
  </si>
  <si>
    <t>odpojení stávajícího mOK z OS / ODF</t>
  </si>
  <si>
    <t>přerušení HDPE a vybrané MT pro následné přerušení OK a mOK</t>
  </si>
  <si>
    <t>2x před mostem na střekovské straně
1x na mostě
CELKEM = 2 + 1 = 3</t>
  </si>
  <si>
    <t>přerušení stávajícího OK a mOK, vytažení k OS (do šachty kabelovodu a do KK)</t>
  </si>
  <si>
    <t>zafouknutí mOK 12 a 48 vl. do MT 8mm</t>
  </si>
  <si>
    <t>200m od OS1 na nádraží
570m od OS1 do OS2
CELKEM = 200 + 570 = 770m</t>
  </si>
  <si>
    <t>zafouknutí OK 48 vl. do HDPE</t>
  </si>
  <si>
    <t>570m od OS3 do OS4</t>
  </si>
  <si>
    <t>25m nádraží
25m + 50m + 10m u OS1
50m + 50m u OS2
10m + 50m u OS3
50m + 50m u OS4
CELKEM = 25 + 25 + 50 + 10 + 50 + 50 + 10 + 50 + 50 + 50 = 370m</t>
  </si>
  <si>
    <t>kompletace a montáž optické spojky do 72sv.</t>
  </si>
  <si>
    <t>1x OS1 v šachtě kabelovodu
1x OS3 v šachtě kabelovodu
2x OS2 a OS4 v KK na Střekově
CELKEM = 1 + 1 + 2 = 4 kusy</t>
  </si>
  <si>
    <t>1x v ODF na nádraží
3x v OS1
2x v OS2
2x v OS3
2x v OS4
CELKEM = 1 + 3 + 2 + 2 + 2 = 10kusů</t>
  </si>
  <si>
    <t>50x na mOK48vl.
48x na OK48vl.
CELKEM = 50 + 48 = 98vláken</t>
  </si>
  <si>
    <t>demontáže</t>
  </si>
  <si>
    <t>2x 215m</t>
  </si>
  <si>
    <t>demontáž trubky HDPE 40/33 z úložné trasy</t>
  </si>
  <si>
    <t>demontáž trubky HDPE 40/33 z tělesa mostu, výškové práce nad vodou</t>
  </si>
  <si>
    <t>2x 85m hlavní trasa
40m směr nádraží
CELKEM = 85 + 85 + 40 = 210m</t>
  </si>
  <si>
    <t>vyfouknutí mOK z MT</t>
  </si>
  <si>
    <t>vyfouknutí OK z HDPE</t>
  </si>
  <si>
    <t>105m z nádraží
300m z hlavní trasy
CELKEM = 105 + 300 = 405m</t>
  </si>
  <si>
    <t>300m z hlavní trasy</t>
  </si>
  <si>
    <t>kontrolní měření útlumu optického vlákna přímou metodou (vysílač, přijímač opt. výkonu) - před překládkou</t>
  </si>
  <si>
    <t>komplexní měření optického vlákna - OTDR + PM - po překládce</t>
  </si>
  <si>
    <t>geodetické zaměření nové trasy</t>
  </si>
  <si>
    <t>vypracování dokumentace skutečného provedení - úprava stávající</t>
  </si>
  <si>
    <t>zajištění BOZP, koordinace BOZP s hlavní stavbou</t>
  </si>
  <si>
    <t>doprava materiálu, techniky a osob</t>
  </si>
  <si>
    <t>viz. TZ a výkres č. 1-10</t>
  </si>
  <si>
    <t>koordinace s hlavní stavbou</t>
  </si>
  <si>
    <t>koordinace s překládkou T-Mobile</t>
  </si>
  <si>
    <t>20h pro koordinaci prací s překládkou mOK 48vl.v trase Mnet</t>
  </si>
  <si>
    <t>Ve VV není zahrnuto odstranění zpevněných povrchů, ani jejich finální opravy, správní poplatky, poplatky za zábory, zajištění DIR a DIO - bude řešeno v rámci hlavní stavby.</t>
  </si>
  <si>
    <t>200h pro zemní práce, zafukování sady MT, zafukování OK</t>
  </si>
  <si>
    <t>220h pro zemní práce, zafukování sady MT, zafukování OK</t>
  </si>
  <si>
    <t>20h práce v šachtě kabelovodu</t>
  </si>
  <si>
    <t>vyhotovení geometrického plánu, úsek 200m</t>
  </si>
  <si>
    <t>v provizorní přeložce se VBř řešit nebudou</t>
  </si>
  <si>
    <t>uzavření smlouvy na VBř včetně vkladu do KN</t>
  </si>
  <si>
    <t>příplatek za výškové práce na vodou</t>
  </si>
  <si>
    <t>1x stavba pro instalaci prvků na dočasnou lávku a pro demontáž rušených prvků ze stávajícího mostu</t>
  </si>
  <si>
    <t>17.2.2024</t>
  </si>
  <si>
    <t>60m nová úložná trasa</t>
  </si>
  <si>
    <t>viz. výkres č. 2 a 7</t>
  </si>
  <si>
    <t>7x pro spojení delších úseků a propojení na stávající</t>
  </si>
  <si>
    <t>4x v nové úložné trase</t>
  </si>
  <si>
    <t>trubka HDPE 40/33 šedá</t>
  </si>
  <si>
    <t>85m v nové úložné trase na nádraží</t>
  </si>
  <si>
    <t>265m v nové úložné trase</t>
  </si>
  <si>
    <t>45m v nové úložné trase</t>
  </si>
  <si>
    <t>45m v nové úložné trase na nádraží</t>
  </si>
  <si>
    <t>215m nová trasa na opraveném mostě</t>
  </si>
  <si>
    <t>4x v nové úložné trase
10x na opraveném mostě
CELKEM = 4 + 10 = 14 kusů</t>
  </si>
  <si>
    <t>2x v nové trase</t>
  </si>
  <si>
    <t>12m v místech křížení vozovky</t>
  </si>
  <si>
    <t>beton pro obetonování chrániček</t>
  </si>
  <si>
    <t>12m chráničky x 0,04 = 0,48m3</t>
  </si>
  <si>
    <t>30m v nové trase,křížení a souběh s elektrickým vedením</t>
  </si>
  <si>
    <t>vyfouknutí sady MT z HDPE</t>
  </si>
  <si>
    <t>40m z nádraží
300m z hlavní trasy
CELKEM = 40 + 300 = 340m</t>
  </si>
  <si>
    <t>45 + 30 + 215 + 15 + 40 = 345m</t>
  </si>
  <si>
    <t>viz. výkres č. 7</t>
  </si>
  <si>
    <t>30 kusů v nové trase</t>
  </si>
  <si>
    <t>9 kusů v nové trase</t>
  </si>
  <si>
    <t>2 kusy v nové trase</t>
  </si>
  <si>
    <t>4x v ODF na nádraží
48x v ODF UMO Střekov pro mOK 48vl.
48x v ODF UMO Střekov pro OK 48vl.
CELKEM = 4 + 48 + 48 = 100kusů</t>
  </si>
  <si>
    <t>viz. výkres č. 9 - 11 + TZ</t>
  </si>
  <si>
    <t>optický kabel 96vl, SM G657.A, pro záfuk do HDPE 40/33mm</t>
  </si>
  <si>
    <t>155m v nové trase mezi OS1 - nádraží vč. rezerv</t>
  </si>
  <si>
    <t>viz. výkres č. 9</t>
  </si>
  <si>
    <t>200m v nové trase mezi OS1 - nádraží vč. rezerv</t>
  </si>
  <si>
    <t>570m v nové trase mezi OS1 - OS2 vč. rezerv</t>
  </si>
  <si>
    <t>570m v nové trase mezi OS3 - OS4 vč. rezerv</t>
  </si>
  <si>
    <t>740m v nové trase mezi OS1 - UMO Střekov vč. rezerv</t>
  </si>
  <si>
    <t>1730m v nové trase mezi OS OCEF Magistrát, archiv - UMO Střekov vč. rezerv</t>
  </si>
  <si>
    <t>4x v ODF na nádraží
50x v OS1
48x v ODF UMO Střekov
48x v ODF OS OCEF MAgistrát, archiv
48x v ODF UMO Střekov
CELKEM = 4 + 50 + 48 + 48 + 48 = 198 svárů</t>
  </si>
  <si>
    <t>1x na nádraží
2x u OS1
1x u ODF UMO Střekov
CELKEM = 1 + 2 + 1 = 4 kusy</t>
  </si>
  <si>
    <t>viz. výkres č. 7 - 11 + TZ</t>
  </si>
  <si>
    <t>1x u ODF OS OCEF MAgistrát, archiv
1x u ODF UMO Sřekov
CELKEM = 1 + 1 = 2 kusy</t>
  </si>
  <si>
    <t>viz. výkres č. 2-11 + TZ</t>
  </si>
  <si>
    <t>vytýčení průběhu /konců stávající trasy</t>
  </si>
  <si>
    <t>1x na střekovské straně</t>
  </si>
  <si>
    <t>5m3 sondy pro ověření IS a pro vstup do šachty kabelovodu</t>
  </si>
  <si>
    <t>48m nové trasy</t>
  </si>
  <si>
    <t>12m nové trasy</t>
  </si>
  <si>
    <t>20% z 5m3 sond = 1,0m3
20% z kynety (48 x 0,35 x 0,8) x 0,2 = 2,69m3
20% z kynety (12 x 0,5 x 1,2 ) x 0,2 = 1,44m3
CELKEM = 1,0 + 2,69 + 1,44 = 5,13m3</t>
  </si>
  <si>
    <t>trubka HDPE 40/33 - pokládka do výkopu</t>
  </si>
  <si>
    <t>trubka HDPE 40/33 s UV stabilizací - instalace na dočasnou lávku, výškové práce nad vodou</t>
  </si>
  <si>
    <t>2x 265m nová hlavní úložná trasa
1x 85m nová úložná trasa na nádraží
CELKEM = 265 + 265 + 85 = 615m</t>
  </si>
  <si>
    <t>2x 45m nová hlavní úložná trasa
1x 45m nová úložná trasa na nádraží
CELKEM = 45 + 45 + 45 = 135m</t>
  </si>
  <si>
    <t>trubka HDPE 40/33 s UV stabilizací - instalace na opravený most, výškové práce nad vodou</t>
  </si>
  <si>
    <t>2x 215m nová trasa na dočasné lávce</t>
  </si>
  <si>
    <t>48m nová úložná trasa ve volném terénu x š.0,35m
CELKEM = 16,8m2</t>
  </si>
  <si>
    <t>48m nová úložná trasa ve volném terénu x š.0,35m x výška 0,2m
CELKEM = 3,36m3</t>
  </si>
  <si>
    <t>viz. výkres č. 2 a 7 + TZ</t>
  </si>
  <si>
    <t>565m v nové trase</t>
  </si>
  <si>
    <t>viz. výkres č. 7 + TZ</t>
  </si>
  <si>
    <t>3 úseky</t>
  </si>
  <si>
    <t>345m v nové trase</t>
  </si>
  <si>
    <t>5 kusů x 345m = 1.725m</t>
  </si>
  <si>
    <t>práce ve stávající OS / ODF</t>
  </si>
  <si>
    <t>viz. výkres č. 9 + TZ</t>
  </si>
  <si>
    <t>1x z ODF na nádraží
2x z OS1 v šachtě kabelovodu
1x z OS OCEF Magistrát, archiv
1x z ODF UMO Střekov
CELKEM = 1 + 2 + 1 + 1 = 5kusů</t>
  </si>
  <si>
    <t>1x ODF na nádraží
1x z OS OCEF Magistrát, archiv
1x z ODF UMO Střekov
CELKEM = 1 + 1 + 1 = 3kusy</t>
  </si>
  <si>
    <t>155m od OS1 na nádraží
740m od OS1 do ODF UMO Střekov
CELKEM = 155 + 740 = 895m</t>
  </si>
  <si>
    <t>1730m od OS OCEF Magistrát, archiv - UMO Střekov</t>
  </si>
  <si>
    <t>25m nádraží
25m + 50m u OS1
50m + 50m v KK na Střekově
75m + 75m + 5m + 5m v UMO Střekov
50m Magistrát, archiv
CELKEM = 25 + 25 + 50 + 50 +50 + 75 + 75 + 5 + 5 + 50 = 410m</t>
  </si>
  <si>
    <t>přifouknutí OK 96 vl. do obsazené trubky HDPE</t>
  </si>
  <si>
    <t>3x stavba</t>
  </si>
  <si>
    <t>1x v ODF na nádraží
2x v OS1
2x u ODF UMO Střekov
1x u ODF OS OCEF MAgistrát, archiv
CELKEM = 1 + 2 + 2 + 1 = 6kusů</t>
  </si>
  <si>
    <t>1x OS3 v šachtě kabelovodu
2x OS4 v KK na Střekově
CELKEM 1 + 2 = 3kusy</t>
  </si>
  <si>
    <t>demontáž trubky HDPE 40/33 z tělesa dočasné lávky, výškové práce nad vodou</t>
  </si>
  <si>
    <t>2x 240m</t>
  </si>
  <si>
    <t>225m hlavní trasa
85m směr nádraží
CELKEM = 225 + 85 = 310m</t>
  </si>
  <si>
    <t>2x 225m hlavní trasa
85m směr nádraží
CELKEM = 225 + 225 + 85 = 535m</t>
  </si>
  <si>
    <t>200m z nádraží
570m  + 440m z hlavní trasy
CELKEM = 200 + 570 + 440 = 1210m</t>
  </si>
  <si>
    <t>850m + 570m + 295m z hlavní trasy
CELKEM = 850 + 570 + 295 = 1.715m</t>
  </si>
  <si>
    <t>viz. TZ a výkres č. 1-11</t>
  </si>
  <si>
    <t>50h účast na kontrolních dnech</t>
  </si>
  <si>
    <t>geodetické zaměření nové trasy - úsek do 100m</t>
  </si>
  <si>
    <t>viz. TZ a výkres č. 1-8</t>
  </si>
  <si>
    <t>1x k.ú. Ústí nad Labem
1x k.ú. Střekov
CELKEM = 1 + 1 = 2kusy</t>
  </si>
  <si>
    <t>1x stavba pro instalaci prvků na opravený most a pro demontáž rušených prvků z dočasné lávky</t>
  </si>
  <si>
    <t>viz. TZ a výkres č. 2 a 7</t>
  </si>
  <si>
    <t>viz. TZ a výkres č. 2 a 6</t>
  </si>
  <si>
    <t>1x KK na střekovské straně</t>
  </si>
  <si>
    <t>kabelová komora 1400 x 800 x 660mm + litinové víko B125 vč. štěrkového lože a obetonování</t>
  </si>
  <si>
    <t>800m na OK 48vl.</t>
  </si>
  <si>
    <t>ekologická likvidace rušených prvků (OK a trubky, trubičky)</t>
  </si>
  <si>
    <t>příplatek za přepojení za provozu - v nočních hodinách / o víkendu (optika)</t>
  </si>
  <si>
    <t>1x pro přepojení mOK48vl na 2 party
1x pro přepojení OK48vl na 2 party
CELKEM = 1 + 1 = 2</t>
  </si>
  <si>
    <t>0x pro přepojení mOK48vl
1x pro přepojení OK48vl na 2 party
CELKEM = 0 + 1 = 1</t>
  </si>
  <si>
    <t>10h pro oba přepojované kabely</t>
  </si>
  <si>
    <t>spolupráce na přepojování provozů na vláknech - samotné přepojení zajistí Mnet</t>
  </si>
  <si>
    <t>uložení sypaniny do násypů a na skládky bez zhutnění</t>
  </si>
  <si>
    <t>28,5m3 množství odvezeného přebytku</t>
  </si>
  <si>
    <t>4,1m3 množství odvezeného přebytku</t>
  </si>
  <si>
    <t>SO 457.1 a 458.1 - Provizorní přeložka optického vedení Metroplonet</t>
  </si>
  <si>
    <t>Rekonstrukce mostu E. Beneše, ÚL</t>
  </si>
  <si>
    <t>SO 457.2 a 458.2 - Definitivní přeložka optického vedení Metroplonet</t>
  </si>
  <si>
    <t>REKAPITULACE ROZPOČTU</t>
  </si>
  <si>
    <t>DPH 21%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</si>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</sst>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6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2">
    <xf numFmtId="0" fontId="0" fillId="0" borderId="0" xfId="0"/>
    <xf numFmtId="49" fontId="0" fillId="0" borderId="0" xfId="0" applyNumberFormat="1" applyAlignment="1">
      <alignment horizontal="right"/>
    </xf>
    <xf numFmtId="0" fontId="6" fillId="0" borderId="0" xfId="0" applyFont="1" applyAlignment="1"/>
    <xf numFmtId="0" fontId="1" fillId="0" borderId="5" xfId="0" applyFont="1" applyFill="1" applyBorder="1" applyAlignment="1"/>
    <xf numFmtId="0" fontId="1" fillId="0" borderId="4" xfId="0" applyFont="1" applyFill="1" applyBorder="1" applyAlignment="1"/>
    <xf numFmtId="0" fontId="0" fillId="0" borderId="7" xfId="0" applyBorder="1" applyAlignment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10" xfId="0" applyFont="1" applyFill="1" applyBorder="1" applyAlignment="1"/>
    <xf numFmtId="0" fontId="7" fillId="2" borderId="11" xfId="0" applyFont="1" applyFill="1" applyBorder="1"/>
    <xf numFmtId="0" fontId="7" fillId="2" borderId="12" xfId="0" applyFont="1" applyFill="1" applyBorder="1"/>
    <xf numFmtId="0" fontId="8" fillId="0" borderId="13" xfId="0" applyFont="1" applyFill="1" applyBorder="1"/>
    <xf numFmtId="0" fontId="9" fillId="0" borderId="6" xfId="0" applyFont="1" applyFill="1" applyBorder="1"/>
    <xf numFmtId="0" fontId="0" fillId="0" borderId="14" xfId="0" applyBorder="1"/>
    <xf numFmtId="0" fontId="8" fillId="0" borderId="15" xfId="0" applyFont="1" applyFill="1" applyBorder="1"/>
    <xf numFmtId="0" fontId="9" fillId="0" borderId="1" xfId="0" applyFont="1" applyFill="1" applyBorder="1"/>
    <xf numFmtId="0" fontId="0" fillId="0" borderId="3" xfId="0" applyBorder="1"/>
    <xf numFmtId="0" fontId="0" fillId="0" borderId="16" xfId="0" applyFill="1" applyBorder="1"/>
    <xf numFmtId="0" fontId="0" fillId="0" borderId="17" xfId="0" applyFill="1" applyBorder="1" applyAlignment="1">
      <alignment wrapText="1"/>
    </xf>
    <xf numFmtId="3" fontId="0" fillId="0" borderId="17" xfId="0" applyNumberFormat="1" applyFill="1" applyBorder="1" applyAlignment="1">
      <alignment wrapText="1"/>
    </xf>
    <xf numFmtId="4" fontId="0" fillId="0" borderId="17" xfId="0" applyNumberFormat="1" applyBorder="1"/>
    <xf numFmtId="4" fontId="0" fillId="0" borderId="18" xfId="0" applyNumberFormat="1" applyBorder="1"/>
    <xf numFmtId="0" fontId="10" fillId="0" borderId="17" xfId="0" applyFont="1" applyFill="1" applyBorder="1" applyAlignment="1">
      <alignment wrapText="1"/>
    </xf>
    <xf numFmtId="166" fontId="0" fillId="0" borderId="17" xfId="0" applyNumberFormat="1" applyFill="1" applyBorder="1" applyAlignment="1">
      <alignment wrapText="1"/>
    </xf>
    <xf numFmtId="4" fontId="0" fillId="0" borderId="17" xfId="0" applyNumberFormat="1" applyFill="1" applyBorder="1"/>
    <xf numFmtId="4" fontId="0" fillId="0" borderId="17" xfId="0" applyNumberFormat="1" applyFill="1" applyBorder="1" applyAlignment="1">
      <alignment wrapText="1"/>
    </xf>
    <xf numFmtId="0" fontId="9" fillId="0" borderId="14" xfId="0" applyFont="1" applyFill="1" applyBorder="1"/>
    <xf numFmtId="0" fontId="0" fillId="0" borderId="19" xfId="0" applyFill="1" applyBorder="1"/>
    <xf numFmtId="0" fontId="0" fillId="0" borderId="20" xfId="0" applyFill="1" applyBorder="1" applyAlignment="1">
      <alignment wrapText="1"/>
    </xf>
    <xf numFmtId="3" fontId="0" fillId="0" borderId="20" xfId="0" applyNumberFormat="1" applyFill="1" applyBorder="1" applyAlignment="1">
      <alignment wrapText="1"/>
    </xf>
    <xf numFmtId="4" fontId="0" fillId="0" borderId="20" xfId="0" applyNumberFormat="1" applyBorder="1"/>
    <xf numFmtId="4" fontId="0" fillId="0" borderId="21" xfId="0" applyNumberFormat="1" applyBorder="1"/>
    <xf numFmtId="0" fontId="0" fillId="0" borderId="22" xfId="0" applyFill="1" applyBorder="1"/>
    <xf numFmtId="0" fontId="10" fillId="0" borderId="23" xfId="0" applyFont="1" applyFill="1" applyBorder="1" applyAlignment="1">
      <alignment wrapText="1"/>
    </xf>
    <xf numFmtId="0" fontId="0" fillId="0" borderId="23" xfId="0" applyFill="1" applyBorder="1" applyAlignment="1">
      <alignment wrapText="1"/>
    </xf>
    <xf numFmtId="4" fontId="0" fillId="0" borderId="23" xfId="0" applyNumberFormat="1" applyFill="1" applyBorder="1" applyAlignment="1">
      <alignment wrapText="1"/>
    </xf>
    <xf numFmtId="4" fontId="0" fillId="0" borderId="24" xfId="0" applyNumberFormat="1" applyFill="1" applyBorder="1" applyAlignment="1">
      <alignment wrapText="1"/>
    </xf>
    <xf numFmtId="0" fontId="1" fillId="0" borderId="25" xfId="0" applyFont="1" applyFill="1" applyBorder="1" applyAlignment="1"/>
    <xf numFmtId="0" fontId="1" fillId="0" borderId="2" xfId="0" applyFont="1" applyFill="1" applyBorder="1" applyAlignment="1"/>
    <xf numFmtId="0" fontId="7" fillId="2" borderId="5" xfId="0" applyFont="1" applyFill="1" applyBorder="1"/>
    <xf numFmtId="0" fontId="7" fillId="2" borderId="4" xfId="0" applyFont="1" applyFill="1" applyBorder="1"/>
    <xf numFmtId="0" fontId="7" fillId="2" borderId="7" xfId="0" applyFont="1" applyFill="1" applyBorder="1"/>
    <xf numFmtId="0" fontId="1" fillId="2" borderId="5" xfId="0" applyFont="1" applyFill="1" applyBorder="1"/>
    <xf numFmtId="0" fontId="1" fillId="2" borderId="4" xfId="0" applyFont="1" applyFill="1" applyBorder="1"/>
    <xf numFmtId="0" fontId="1" fillId="2" borderId="7" xfId="0" applyFont="1" applyFill="1" applyBorder="1"/>
    <xf numFmtId="0" fontId="1" fillId="0" borderId="0" xfId="0" applyFont="1" applyAlignment="1">
      <alignment horizontal="right"/>
    </xf>
    <xf numFmtId="4" fontId="1" fillId="0" borderId="0" xfId="0" applyNumberFormat="1" applyFont="1" applyFill="1" applyBorder="1"/>
    <xf numFmtId="0" fontId="11" fillId="0" borderId="17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10" fillId="0" borderId="20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/>
    <xf numFmtId="49" fontId="13" fillId="0" borderId="0" xfId="0" applyNumberFormat="1" applyFont="1" applyAlignment="1">
      <alignment horizontal="right"/>
    </xf>
    <xf numFmtId="14" fontId="0" fillId="0" borderId="0" xfId="0" applyNumberFormat="1"/>
    <xf numFmtId="4" fontId="13" fillId="0" borderId="0" xfId="0" applyNumberFormat="1" applyFont="1"/>
    <xf numFmtId="0" fontId="1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3" fillId="0" borderId="2" xfId="0" applyFont="1" applyBorder="1"/>
    <xf numFmtId="0" fontId="3" fillId="0" borderId="0" xfId="0" applyFont="1" applyAlignment="1">
      <alignment horizontal="left" wrapText="1"/>
    </xf>
  </cellXfs>
  <cellStyles count="2">
    <cellStyle name="Měna 2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1615440</xdr:colOff>
      <xdr:row>0</xdr:row>
      <xdr:rowOff>0</xdr:rowOff>
    </xdr:from>
    <xdr:to>
      <xdr:col>6</xdr:col>
      <xdr:colOff>0</xdr:colOff>
      <xdr:row>1</xdr:row>
      <xdr:rowOff>7620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2940" y="0"/>
          <a:ext cx="144018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381000</xdr:colOff>
      <xdr:row>0</xdr:row>
      <xdr:rowOff>7620</xdr:rowOff>
    </xdr:from>
    <xdr:to>
      <xdr:col>6</xdr:col>
      <xdr:colOff>0</xdr:colOff>
      <xdr:row>1</xdr:row>
      <xdr:rowOff>320040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1740" y="7620"/>
          <a:ext cx="1440180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381000</xdr:colOff>
      <xdr:row>0</xdr:row>
      <xdr:rowOff>7620</xdr:rowOff>
    </xdr:from>
    <xdr:to>
      <xdr:col>6</xdr:col>
      <xdr:colOff>0</xdr:colOff>
      <xdr:row>1</xdr:row>
      <xdr:rowOff>320040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1740" y="7620"/>
          <a:ext cx="144018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BreakPreview" zoomScaleNormal="100" zoomScaleSheetLayoutView="100" workbookViewId="0">
      <selection activeCell="B19" sqref="B19"/>
    </sheetView>
  </sheetViews>
  <sheetFormatPr defaultRowHeight="15.6" x14ac:dyDescent="0.3"/>
  <cols>
    <col min="1" max="1" width="15" style="53" customWidth="1"/>
    <col min="2" max="4" width="8.88671875" style="53"/>
    <col min="5" max="5" width="25.77734375" style="53" customWidth="1"/>
    <col min="6" max="6" width="18.77734375" style="53" customWidth="1"/>
    <col min="7" max="16384" width="8.88671875" style="53"/>
  </cols>
  <sheetData>
    <row r="1" spans="1:6" ht="38.4" customHeight="1" x14ac:dyDescent="0.3"/>
    <row r="2" spans="1:6" ht="46.2" customHeight="1" x14ac:dyDescent="0.3">
      <c r="A2" s="50" t="s">
        <v>299</v>
      </c>
      <c r="B2" s="50"/>
      <c r="C2" s="50"/>
      <c r="D2" s="50"/>
      <c r="E2" s="50"/>
      <c r="F2" s="50"/>
    </row>
    <row r="4" spans="1:6" x14ac:dyDescent="0.3">
      <c r="A4" s="53" t="s">
        <v>301</v>
      </c>
      <c r="F4" s="54" t="s">
        <v>202</v>
      </c>
    </row>
    <row r="6" spans="1:6" x14ac:dyDescent="0.3">
      <c r="A6" s="53" t="s">
        <v>298</v>
      </c>
      <c r="F6" s="56">
        <f>'Provizorní přeložka'!F368</f>
        <v>0</v>
      </c>
    </row>
    <row r="7" spans="1:6" x14ac:dyDescent="0.3">
      <c r="A7" s="53" t="s">
        <v>300</v>
      </c>
      <c r="F7" s="56">
        <f>'Definitivní přeložka'!F337</f>
        <v>0</v>
      </c>
    </row>
    <row r="8" spans="1:6" x14ac:dyDescent="0.3">
      <c r="E8" s="60"/>
      <c r="F8" s="60"/>
    </row>
    <row r="9" spans="1:6" x14ac:dyDescent="0.3">
      <c r="E9" s="58" t="s">
        <v>66</v>
      </c>
      <c r="F9" s="59">
        <f>SUM(F6:F8)</f>
        <v>0</v>
      </c>
    </row>
    <row r="10" spans="1:6" x14ac:dyDescent="0.3">
      <c r="E10" s="57" t="s">
        <v>302</v>
      </c>
      <c r="F10" s="56">
        <f>F9*0.21</f>
        <v>0</v>
      </c>
    </row>
    <row r="11" spans="1:6" x14ac:dyDescent="0.3">
      <c r="E11" s="58" t="s">
        <v>303</v>
      </c>
      <c r="F11" s="59">
        <f>SUM(F9:F10)</f>
        <v>0</v>
      </c>
    </row>
    <row r="14" spans="1:6" ht="37.200000000000003" customHeight="1" x14ac:dyDescent="0.3">
      <c r="A14" s="61" t="s">
        <v>193</v>
      </c>
      <c r="B14" s="61"/>
      <c r="C14" s="61"/>
      <c r="D14" s="61"/>
      <c r="E14" s="61"/>
      <c r="F14" s="61"/>
    </row>
    <row r="15" spans="1:6" ht="38.4" customHeight="1" x14ac:dyDescent="0.3">
      <c r="A15" s="61" t="s">
        <v>17</v>
      </c>
      <c r="B15" s="61"/>
      <c r="C15" s="61"/>
      <c r="D15" s="61"/>
      <c r="E15" s="61"/>
      <c r="F15" s="61"/>
    </row>
  </sheetData>
  <mergeCells count="3">
    <mergeCell ref="A2:F2"/>
    <mergeCell ref="A14:F14"/>
    <mergeCell ref="A15:F15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1"/>
  <sheetViews>
    <sheetView topLeftCell="A330" zoomScale="70" zoomScaleNormal="70" workbookViewId="0">
      <selection activeCell="C356" sqref="C356"/>
    </sheetView>
  </sheetViews>
  <sheetFormatPr defaultRowHeight="14.4" x14ac:dyDescent="0.3"/>
  <cols>
    <col min="1" max="1" width="5.77734375" customWidth="1"/>
    <col min="2" max="2" width="64.5546875" customWidth="1"/>
    <col min="3" max="3" width="7.88671875" bestFit="1" customWidth="1"/>
    <col min="4" max="4" width="8.109375" bestFit="1" customWidth="1"/>
    <col min="5" max="5" width="14" bestFit="1" customWidth="1"/>
    <col min="6" max="6" width="12.5546875" customWidth="1"/>
    <col min="7" max="7" width="8.88671875" customWidth="1"/>
  </cols>
  <sheetData>
    <row r="1" spans="1:6" x14ac:dyDescent="0.3">
      <c r="F1" s="1"/>
    </row>
    <row r="2" spans="1:6" ht="72.599999999999994" customHeight="1" x14ac:dyDescent="0.3">
      <c r="A2" s="50" t="s">
        <v>67</v>
      </c>
      <c r="B2" s="50"/>
      <c r="C2" s="50"/>
      <c r="D2" s="50"/>
      <c r="E2" s="50"/>
      <c r="F2" s="50"/>
    </row>
    <row r="3" spans="1:6" ht="21" x14ac:dyDescent="0.4">
      <c r="A3" s="2" t="s">
        <v>18</v>
      </c>
      <c r="B3" s="2"/>
      <c r="C3" s="2"/>
      <c r="D3" s="2"/>
      <c r="F3" s="55">
        <v>45339</v>
      </c>
    </row>
    <row r="4" spans="1:6" ht="4.5" customHeight="1" thickBot="1" x14ac:dyDescent="0.35"/>
    <row r="5" spans="1:6" ht="15" thickBot="1" x14ac:dyDescent="0.35">
      <c r="A5" s="3" t="s">
        <v>19</v>
      </c>
      <c r="B5" s="4"/>
      <c r="C5" s="4"/>
      <c r="D5" s="4"/>
      <c r="E5" s="4"/>
      <c r="F5" s="5"/>
    </row>
    <row r="6" spans="1:6" x14ac:dyDescent="0.3">
      <c r="A6" s="6" t="s">
        <v>20</v>
      </c>
      <c r="B6" s="7" t="s">
        <v>7</v>
      </c>
      <c r="C6" s="7" t="s">
        <v>8</v>
      </c>
      <c r="D6" s="8" t="s">
        <v>9</v>
      </c>
      <c r="E6" s="9" t="s">
        <v>21</v>
      </c>
      <c r="F6" s="10" t="s">
        <v>22</v>
      </c>
    </row>
    <row r="7" spans="1:6" ht="5.4" customHeight="1" x14ac:dyDescent="0.3">
      <c r="A7" s="11"/>
      <c r="B7" s="12"/>
      <c r="C7" s="12"/>
      <c r="D7" s="12"/>
      <c r="E7" s="12"/>
      <c r="F7" s="13"/>
    </row>
    <row r="8" spans="1:6" x14ac:dyDescent="0.3">
      <c r="A8" s="14" t="s">
        <v>23</v>
      </c>
      <c r="B8" s="15"/>
      <c r="C8" s="15"/>
      <c r="D8" s="15"/>
      <c r="E8" s="15"/>
      <c r="F8" s="16"/>
    </row>
    <row r="9" spans="1:6" x14ac:dyDescent="0.3">
      <c r="A9" s="17">
        <v>1</v>
      </c>
      <c r="B9" s="18" t="s">
        <v>24</v>
      </c>
      <c r="C9" s="18" t="s">
        <v>1</v>
      </c>
      <c r="D9" s="19">
        <v>350</v>
      </c>
      <c r="E9" s="20"/>
      <c r="F9" s="21">
        <f>D9*E9</f>
        <v>0</v>
      </c>
    </row>
    <row r="10" spans="1:6" x14ac:dyDescent="0.3">
      <c r="A10" s="17"/>
      <c r="B10" s="22" t="s">
        <v>76</v>
      </c>
      <c r="C10" s="18"/>
      <c r="D10" s="19"/>
      <c r="E10" s="20"/>
      <c r="F10" s="21"/>
    </row>
    <row r="11" spans="1:6" x14ac:dyDescent="0.3">
      <c r="A11" s="17"/>
      <c r="B11" s="22" t="s">
        <v>138</v>
      </c>
      <c r="C11" s="18"/>
      <c r="D11" s="19"/>
      <c r="E11" s="20"/>
      <c r="F11" s="21"/>
    </row>
    <row r="12" spans="1:6" x14ac:dyDescent="0.3">
      <c r="A12" s="17">
        <v>2</v>
      </c>
      <c r="B12" s="18" t="s">
        <v>25</v>
      </c>
      <c r="C12" s="18" t="s">
        <v>1</v>
      </c>
      <c r="D12" s="19">
        <v>350</v>
      </c>
      <c r="E12" s="20"/>
      <c r="F12" s="21">
        <f t="shared" ref="F12:F21" si="0">D12*E12</f>
        <v>0</v>
      </c>
    </row>
    <row r="13" spans="1:6" x14ac:dyDescent="0.3">
      <c r="A13" s="17"/>
      <c r="B13" s="22" t="s">
        <v>76</v>
      </c>
      <c r="C13" s="18"/>
      <c r="D13" s="19"/>
      <c r="E13" s="20"/>
      <c r="F13" s="21"/>
    </row>
    <row r="14" spans="1:6" x14ac:dyDescent="0.3">
      <c r="A14" s="17"/>
      <c r="B14" s="22" t="s">
        <v>138</v>
      </c>
      <c r="C14" s="18"/>
      <c r="D14" s="19"/>
      <c r="E14" s="20"/>
      <c r="F14" s="21"/>
    </row>
    <row r="15" spans="1:6" x14ac:dyDescent="0.3">
      <c r="A15" s="17">
        <v>3</v>
      </c>
      <c r="B15" s="18" t="s">
        <v>26</v>
      </c>
      <c r="C15" s="18" t="s">
        <v>2</v>
      </c>
      <c r="D15" s="19">
        <v>6</v>
      </c>
      <c r="E15" s="20"/>
      <c r="F15" s="21">
        <f t="shared" si="0"/>
        <v>0</v>
      </c>
    </row>
    <row r="16" spans="1:6" x14ac:dyDescent="0.3">
      <c r="A16" s="17"/>
      <c r="B16" s="22" t="s">
        <v>72</v>
      </c>
      <c r="C16" s="18"/>
      <c r="D16" s="19"/>
      <c r="E16" s="20"/>
      <c r="F16" s="21"/>
    </row>
    <row r="17" spans="1:6" x14ac:dyDescent="0.3">
      <c r="A17" s="17"/>
      <c r="B17" s="22" t="s">
        <v>69</v>
      </c>
      <c r="C17" s="18"/>
      <c r="D17" s="19"/>
      <c r="E17" s="20"/>
      <c r="F17" s="21"/>
    </row>
    <row r="18" spans="1:6" x14ac:dyDescent="0.3">
      <c r="A18" s="17">
        <v>4</v>
      </c>
      <c r="B18" s="18" t="s">
        <v>70</v>
      </c>
      <c r="C18" s="18" t="s">
        <v>2</v>
      </c>
      <c r="D18" s="19">
        <v>1</v>
      </c>
      <c r="E18" s="20"/>
      <c r="F18" s="21">
        <f t="shared" si="0"/>
        <v>0</v>
      </c>
    </row>
    <row r="19" spans="1:6" x14ac:dyDescent="0.3">
      <c r="A19" s="17"/>
      <c r="B19" s="22" t="s">
        <v>71</v>
      </c>
      <c r="C19" s="18"/>
      <c r="D19" s="19"/>
      <c r="E19" s="20"/>
      <c r="F19" s="21"/>
    </row>
    <row r="20" spans="1:6" x14ac:dyDescent="0.3">
      <c r="A20" s="17"/>
      <c r="B20" s="22" t="s">
        <v>69</v>
      </c>
      <c r="C20" s="18"/>
      <c r="D20" s="19"/>
      <c r="E20" s="20"/>
      <c r="F20" s="21"/>
    </row>
    <row r="21" spans="1:6" x14ac:dyDescent="0.3">
      <c r="A21" s="17">
        <v>5</v>
      </c>
      <c r="B21" s="18" t="s">
        <v>27</v>
      </c>
      <c r="C21" s="18" t="s">
        <v>2</v>
      </c>
      <c r="D21" s="19">
        <v>8</v>
      </c>
      <c r="E21" s="20"/>
      <c r="F21" s="21">
        <f t="shared" si="0"/>
        <v>0</v>
      </c>
    </row>
    <row r="22" spans="1:6" x14ac:dyDescent="0.3">
      <c r="A22" s="17"/>
      <c r="B22" s="22" t="s">
        <v>73</v>
      </c>
      <c r="C22" s="18"/>
      <c r="D22" s="23"/>
      <c r="E22" s="20"/>
      <c r="F22" s="21"/>
    </row>
    <row r="23" spans="1:6" x14ac:dyDescent="0.3">
      <c r="A23" s="17"/>
      <c r="B23" s="22" t="s">
        <v>69</v>
      </c>
      <c r="C23" s="18"/>
      <c r="D23" s="19"/>
      <c r="E23" s="20"/>
      <c r="F23" s="21"/>
    </row>
    <row r="24" spans="1:6" x14ac:dyDescent="0.3">
      <c r="A24" s="17">
        <v>6</v>
      </c>
      <c r="B24" s="18" t="s">
        <v>74</v>
      </c>
      <c r="C24" s="18" t="s">
        <v>1</v>
      </c>
      <c r="D24" s="19">
        <v>265</v>
      </c>
      <c r="E24" s="24"/>
      <c r="F24" s="21">
        <f t="shared" ref="F24" si="1">D24*E24</f>
        <v>0</v>
      </c>
    </row>
    <row r="25" spans="1:6" x14ac:dyDescent="0.3">
      <c r="A25" s="17"/>
      <c r="B25" s="22" t="s">
        <v>209</v>
      </c>
      <c r="C25" s="18"/>
      <c r="D25" s="23"/>
      <c r="E25" s="24"/>
      <c r="F25" s="21"/>
    </row>
    <row r="26" spans="1:6" x14ac:dyDescent="0.3">
      <c r="A26" s="17"/>
      <c r="B26" s="22" t="s">
        <v>69</v>
      </c>
      <c r="C26" s="18"/>
      <c r="D26" s="19"/>
      <c r="E26" s="24"/>
      <c r="F26" s="21"/>
    </row>
    <row r="27" spans="1:6" x14ac:dyDescent="0.3">
      <c r="A27" s="17">
        <v>7</v>
      </c>
      <c r="B27" s="18" t="s">
        <v>75</v>
      </c>
      <c r="C27" s="18" t="s">
        <v>1</v>
      </c>
      <c r="D27" s="19">
        <v>265</v>
      </c>
      <c r="E27" s="24"/>
      <c r="F27" s="21">
        <f t="shared" ref="F27" si="2">D27*E27</f>
        <v>0</v>
      </c>
    </row>
    <row r="28" spans="1:6" x14ac:dyDescent="0.3">
      <c r="A28" s="17"/>
      <c r="B28" s="22" t="s">
        <v>209</v>
      </c>
      <c r="C28" s="18"/>
      <c r="D28" s="23"/>
      <c r="E28" s="24"/>
      <c r="F28" s="21"/>
    </row>
    <row r="29" spans="1:6" x14ac:dyDescent="0.3">
      <c r="A29" s="17"/>
      <c r="B29" s="22" t="s">
        <v>69</v>
      </c>
      <c r="C29" s="18"/>
      <c r="D29" s="19"/>
      <c r="E29" s="24"/>
      <c r="F29" s="21"/>
    </row>
    <row r="30" spans="1:6" x14ac:dyDescent="0.3">
      <c r="A30" s="17">
        <v>8</v>
      </c>
      <c r="B30" s="18" t="s">
        <v>207</v>
      </c>
      <c r="C30" s="18" t="s">
        <v>1</v>
      </c>
      <c r="D30" s="19">
        <v>85</v>
      </c>
      <c r="E30" s="24"/>
      <c r="F30" s="21">
        <f t="shared" ref="F30" si="3">D30*E30</f>
        <v>0</v>
      </c>
    </row>
    <row r="31" spans="1:6" x14ac:dyDescent="0.3">
      <c r="A31" s="17"/>
      <c r="B31" s="22" t="s">
        <v>208</v>
      </c>
      <c r="C31" s="18"/>
      <c r="D31" s="19"/>
      <c r="E31" s="24"/>
      <c r="F31" s="21"/>
    </row>
    <row r="32" spans="1:6" x14ac:dyDescent="0.3">
      <c r="A32" s="17"/>
      <c r="B32" s="22" t="s">
        <v>69</v>
      </c>
      <c r="C32" s="18"/>
      <c r="D32" s="19"/>
      <c r="E32" s="24"/>
      <c r="F32" s="21"/>
    </row>
    <row r="33" spans="1:6" x14ac:dyDescent="0.3">
      <c r="A33" s="17">
        <v>9</v>
      </c>
      <c r="B33" s="18" t="s">
        <v>78</v>
      </c>
      <c r="C33" s="18" t="s">
        <v>1</v>
      </c>
      <c r="D33" s="19">
        <v>240</v>
      </c>
      <c r="E33" s="24"/>
      <c r="F33" s="21">
        <f t="shared" ref="F33" si="4">D33*E33</f>
        <v>0</v>
      </c>
    </row>
    <row r="34" spans="1:6" x14ac:dyDescent="0.3">
      <c r="A34" s="17"/>
      <c r="B34" s="22" t="s">
        <v>79</v>
      </c>
      <c r="C34" s="18"/>
      <c r="D34" s="23"/>
      <c r="E34" s="24"/>
      <c r="F34" s="21"/>
    </row>
    <row r="35" spans="1:6" x14ac:dyDescent="0.3">
      <c r="A35" s="17"/>
      <c r="B35" s="22" t="s">
        <v>69</v>
      </c>
      <c r="C35" s="18"/>
      <c r="D35" s="19"/>
      <c r="E35" s="24"/>
      <c r="F35" s="21"/>
    </row>
    <row r="36" spans="1:6" x14ac:dyDescent="0.3">
      <c r="A36" s="17">
        <v>10</v>
      </c>
      <c r="B36" s="18" t="s">
        <v>77</v>
      </c>
      <c r="C36" s="18" t="s">
        <v>1</v>
      </c>
      <c r="D36" s="19">
        <v>240</v>
      </c>
      <c r="E36" s="24"/>
      <c r="F36" s="21">
        <f t="shared" ref="F36" si="5">D36*E36</f>
        <v>0</v>
      </c>
    </row>
    <row r="37" spans="1:6" x14ac:dyDescent="0.3">
      <c r="A37" s="17"/>
      <c r="B37" s="22" t="s">
        <v>79</v>
      </c>
      <c r="C37" s="18"/>
      <c r="D37" s="23"/>
      <c r="E37" s="24"/>
      <c r="F37" s="21"/>
    </row>
    <row r="38" spans="1:6" x14ac:dyDescent="0.3">
      <c r="A38" s="17"/>
      <c r="B38" s="22" t="s">
        <v>69</v>
      </c>
      <c r="C38" s="18"/>
      <c r="D38" s="19"/>
      <c r="E38" s="24"/>
      <c r="F38" s="21"/>
    </row>
    <row r="39" spans="1:6" x14ac:dyDescent="0.3">
      <c r="A39" s="17">
        <v>11</v>
      </c>
      <c r="B39" s="18" t="s">
        <v>86</v>
      </c>
      <c r="C39" s="18" t="s">
        <v>2</v>
      </c>
      <c r="D39" s="19">
        <v>28</v>
      </c>
      <c r="E39" s="24"/>
      <c r="F39" s="21">
        <f t="shared" ref="F39" si="6">D39*E39</f>
        <v>0</v>
      </c>
    </row>
    <row r="40" spans="1:6" ht="36.6" x14ac:dyDescent="0.3">
      <c r="A40" s="17"/>
      <c r="B40" s="22" t="s">
        <v>91</v>
      </c>
      <c r="C40" s="18"/>
      <c r="D40" s="23"/>
      <c r="E40" s="24"/>
      <c r="F40" s="21"/>
    </row>
    <row r="41" spans="1:6" x14ac:dyDescent="0.3">
      <c r="A41" s="17"/>
      <c r="B41" s="22" t="s">
        <v>69</v>
      </c>
      <c r="C41" s="18"/>
      <c r="D41" s="19"/>
      <c r="E41" s="24"/>
      <c r="F41" s="21"/>
    </row>
    <row r="42" spans="1:6" x14ac:dyDescent="0.3">
      <c r="A42" s="17">
        <v>12</v>
      </c>
      <c r="B42" s="18" t="s">
        <v>87</v>
      </c>
      <c r="C42" s="18" t="s">
        <v>2</v>
      </c>
      <c r="D42" s="19">
        <v>8</v>
      </c>
      <c r="E42" s="24"/>
      <c r="F42" s="21">
        <f t="shared" ref="F42" si="7">D42*E42</f>
        <v>0</v>
      </c>
    </row>
    <row r="43" spans="1:6" x14ac:dyDescent="0.3">
      <c r="A43" s="17"/>
      <c r="B43" s="22" t="s">
        <v>92</v>
      </c>
      <c r="C43" s="18"/>
      <c r="D43" s="23"/>
      <c r="E43" s="24"/>
      <c r="F43" s="21"/>
    </row>
    <row r="44" spans="1:6" x14ac:dyDescent="0.3">
      <c r="A44" s="17"/>
      <c r="B44" s="22" t="s">
        <v>69</v>
      </c>
      <c r="C44" s="18"/>
      <c r="D44" s="19"/>
      <c r="E44" s="24"/>
      <c r="F44" s="21"/>
    </row>
    <row r="45" spans="1:6" x14ac:dyDescent="0.3">
      <c r="A45" s="17">
        <v>13</v>
      </c>
      <c r="B45" s="18" t="s">
        <v>88</v>
      </c>
      <c r="C45" s="18" t="s">
        <v>1</v>
      </c>
      <c r="D45" s="19">
        <v>69</v>
      </c>
      <c r="E45" s="24"/>
      <c r="F45" s="21">
        <f t="shared" ref="F45" si="8">D45*E45</f>
        <v>0</v>
      </c>
    </row>
    <row r="46" spans="1:6" x14ac:dyDescent="0.3">
      <c r="A46" s="17"/>
      <c r="B46" s="22" t="s">
        <v>93</v>
      </c>
      <c r="C46" s="18"/>
      <c r="D46" s="23"/>
      <c r="E46" s="24"/>
      <c r="F46" s="21"/>
    </row>
    <row r="47" spans="1:6" x14ac:dyDescent="0.3">
      <c r="A47" s="17"/>
      <c r="B47" s="22" t="s">
        <v>90</v>
      </c>
      <c r="C47" s="18"/>
      <c r="D47" s="19"/>
      <c r="E47" s="24"/>
      <c r="F47" s="21"/>
    </row>
    <row r="48" spans="1:6" x14ac:dyDescent="0.3">
      <c r="A48" s="17">
        <v>14</v>
      </c>
      <c r="B48" s="18" t="s">
        <v>80</v>
      </c>
      <c r="C48" s="18" t="s">
        <v>2</v>
      </c>
      <c r="D48" s="19">
        <v>1</v>
      </c>
      <c r="E48" s="24"/>
      <c r="F48" s="21">
        <f t="shared" ref="F48" si="9">D48*E48</f>
        <v>0</v>
      </c>
    </row>
    <row r="49" spans="1:6" x14ac:dyDescent="0.3">
      <c r="A49" s="17"/>
      <c r="B49" s="22" t="s">
        <v>81</v>
      </c>
      <c r="C49" s="18"/>
      <c r="D49" s="23"/>
      <c r="E49" s="20"/>
      <c r="F49" s="21"/>
    </row>
    <row r="50" spans="1:6" x14ac:dyDescent="0.3">
      <c r="A50" s="17"/>
      <c r="B50" s="22" t="s">
        <v>82</v>
      </c>
      <c r="C50" s="18"/>
      <c r="D50" s="19"/>
      <c r="E50" s="20"/>
      <c r="F50" s="21"/>
    </row>
    <row r="51" spans="1:6" x14ac:dyDescent="0.3">
      <c r="A51" s="17">
        <v>15</v>
      </c>
      <c r="B51" s="18" t="s">
        <v>30</v>
      </c>
      <c r="C51" s="18" t="s">
        <v>0</v>
      </c>
      <c r="D51" s="25">
        <v>19.600000000000001</v>
      </c>
      <c r="E51" s="24"/>
      <c r="F51" s="21">
        <f t="shared" ref="F51" si="10">D51*E51</f>
        <v>0</v>
      </c>
    </row>
    <row r="52" spans="1:6" ht="24.6" x14ac:dyDescent="0.3">
      <c r="A52" s="17"/>
      <c r="B52" s="22" t="s">
        <v>136</v>
      </c>
      <c r="C52" s="18"/>
      <c r="D52" s="23"/>
      <c r="E52" s="20"/>
      <c r="F52" s="21"/>
    </row>
    <row r="53" spans="1:6" x14ac:dyDescent="0.3">
      <c r="A53" s="17"/>
      <c r="B53" s="22" t="s">
        <v>138</v>
      </c>
      <c r="C53" s="18"/>
      <c r="D53" s="19"/>
      <c r="E53" s="20"/>
      <c r="F53" s="21"/>
    </row>
    <row r="54" spans="1:6" x14ac:dyDescent="0.3">
      <c r="A54" s="17">
        <v>16</v>
      </c>
      <c r="B54" s="18" t="s">
        <v>31</v>
      </c>
      <c r="C54" s="18" t="s">
        <v>0</v>
      </c>
      <c r="D54" s="25">
        <v>0.16</v>
      </c>
      <c r="E54" s="24"/>
      <c r="F54" s="21">
        <f t="shared" ref="F54" si="11">D54*E54</f>
        <v>0</v>
      </c>
    </row>
    <row r="55" spans="1:6" x14ac:dyDescent="0.3">
      <c r="A55" s="17"/>
      <c r="B55" s="22" t="s">
        <v>85</v>
      </c>
      <c r="C55" s="18"/>
      <c r="D55" s="23"/>
      <c r="E55" s="24"/>
      <c r="F55" s="21"/>
    </row>
    <row r="56" spans="1:6" x14ac:dyDescent="0.3">
      <c r="A56" s="17"/>
      <c r="B56" s="22" t="s">
        <v>83</v>
      </c>
      <c r="C56" s="18"/>
      <c r="D56" s="19"/>
      <c r="E56" s="24"/>
      <c r="F56" s="21"/>
    </row>
    <row r="57" spans="1:6" x14ac:dyDescent="0.3">
      <c r="A57" s="17">
        <v>17</v>
      </c>
      <c r="B57" s="18" t="s">
        <v>84</v>
      </c>
      <c r="C57" s="18" t="s">
        <v>0</v>
      </c>
      <c r="D57" s="25">
        <v>3.26</v>
      </c>
      <c r="E57" s="24"/>
      <c r="F57" s="21">
        <f t="shared" ref="F57" si="12">D57*E57</f>
        <v>0</v>
      </c>
    </row>
    <row r="58" spans="1:6" ht="36.6" x14ac:dyDescent="0.3">
      <c r="A58" s="17"/>
      <c r="B58" s="22" t="s">
        <v>89</v>
      </c>
      <c r="C58" s="18"/>
      <c r="D58" s="23"/>
      <c r="E58" s="20"/>
      <c r="F58" s="21"/>
    </row>
    <row r="59" spans="1:6" x14ac:dyDescent="0.3">
      <c r="A59" s="17"/>
      <c r="B59" s="22" t="s">
        <v>90</v>
      </c>
      <c r="C59" s="18"/>
      <c r="D59" s="23"/>
      <c r="E59" s="20"/>
      <c r="F59" s="21"/>
    </row>
    <row r="60" spans="1:6" x14ac:dyDescent="0.3">
      <c r="A60" s="17">
        <v>18</v>
      </c>
      <c r="B60" s="18" t="s">
        <v>134</v>
      </c>
      <c r="C60" s="18" t="s">
        <v>1</v>
      </c>
      <c r="D60" s="25">
        <v>85</v>
      </c>
      <c r="E60" s="20"/>
      <c r="F60" s="21">
        <f t="shared" ref="F60" si="13">D60*E60</f>
        <v>0</v>
      </c>
    </row>
    <row r="61" spans="1:6" x14ac:dyDescent="0.3">
      <c r="A61" s="17"/>
      <c r="B61" s="22" t="s">
        <v>135</v>
      </c>
      <c r="C61" s="18"/>
      <c r="D61" s="23"/>
      <c r="E61" s="20"/>
      <c r="F61" s="21"/>
    </row>
    <row r="62" spans="1:6" x14ac:dyDescent="0.3">
      <c r="A62" s="17"/>
      <c r="B62" s="22" t="s">
        <v>90</v>
      </c>
      <c r="C62" s="18"/>
      <c r="D62" s="23"/>
      <c r="E62" s="20"/>
      <c r="F62" s="21"/>
    </row>
    <row r="63" spans="1:6" x14ac:dyDescent="0.3">
      <c r="A63" s="11" t="s">
        <v>32</v>
      </c>
      <c r="B63" s="15"/>
      <c r="C63" s="15"/>
      <c r="D63" s="15"/>
      <c r="E63" s="15"/>
      <c r="F63" s="26"/>
    </row>
    <row r="64" spans="1:6" x14ac:dyDescent="0.3">
      <c r="A64" s="17">
        <v>19</v>
      </c>
      <c r="B64" s="18" t="s">
        <v>33</v>
      </c>
      <c r="C64" s="18" t="s">
        <v>1</v>
      </c>
      <c r="D64" s="19">
        <v>550</v>
      </c>
      <c r="E64" s="20"/>
      <c r="F64" s="21">
        <f t="shared" ref="F64:F76" si="14">D64*E64</f>
        <v>0</v>
      </c>
    </row>
    <row r="65" spans="1:6" x14ac:dyDescent="0.3">
      <c r="A65" s="17"/>
      <c r="B65" s="22" t="s">
        <v>95</v>
      </c>
      <c r="C65" s="18"/>
      <c r="D65" s="19"/>
      <c r="E65" s="20"/>
      <c r="F65" s="21"/>
    </row>
    <row r="66" spans="1:6" x14ac:dyDescent="0.3">
      <c r="A66" s="17"/>
      <c r="B66" s="22" t="s">
        <v>94</v>
      </c>
      <c r="C66" s="18"/>
      <c r="D66" s="19"/>
      <c r="E66" s="20"/>
      <c r="F66" s="21"/>
    </row>
    <row r="67" spans="1:6" x14ac:dyDescent="0.3">
      <c r="A67" s="17">
        <v>20</v>
      </c>
      <c r="B67" s="18" t="s">
        <v>34</v>
      </c>
      <c r="C67" s="18" t="s">
        <v>1</v>
      </c>
      <c r="D67" s="19">
        <v>550</v>
      </c>
      <c r="E67" s="20"/>
      <c r="F67" s="21">
        <f t="shared" si="14"/>
        <v>0</v>
      </c>
    </row>
    <row r="68" spans="1:6" x14ac:dyDescent="0.3">
      <c r="A68" s="17"/>
      <c r="B68" s="22" t="s">
        <v>95</v>
      </c>
      <c r="C68" s="18"/>
      <c r="D68" s="19"/>
      <c r="E68" s="20"/>
      <c r="F68" s="21"/>
    </row>
    <row r="69" spans="1:6" x14ac:dyDescent="0.3">
      <c r="A69" s="17"/>
      <c r="B69" s="22" t="s">
        <v>94</v>
      </c>
      <c r="C69" s="18"/>
      <c r="D69" s="19"/>
      <c r="E69" s="20"/>
      <c r="F69" s="21"/>
    </row>
    <row r="70" spans="1:6" x14ac:dyDescent="0.3">
      <c r="A70" s="17">
        <v>21</v>
      </c>
      <c r="B70" s="18" t="s">
        <v>35</v>
      </c>
      <c r="C70" s="18" t="s">
        <v>1</v>
      </c>
      <c r="D70" s="19">
        <v>550</v>
      </c>
      <c r="E70" s="20"/>
      <c r="F70" s="21">
        <f t="shared" si="14"/>
        <v>0</v>
      </c>
    </row>
    <row r="71" spans="1:6" x14ac:dyDescent="0.3">
      <c r="A71" s="17"/>
      <c r="B71" s="22" t="s">
        <v>95</v>
      </c>
      <c r="C71" s="18"/>
      <c r="D71" s="19"/>
      <c r="E71" s="20"/>
      <c r="F71" s="21"/>
    </row>
    <row r="72" spans="1:6" x14ac:dyDescent="0.3">
      <c r="A72" s="17"/>
      <c r="B72" s="22" t="s">
        <v>94</v>
      </c>
      <c r="C72" s="18"/>
      <c r="D72" s="19"/>
      <c r="E72" s="20"/>
      <c r="F72" s="21"/>
    </row>
    <row r="73" spans="1:6" x14ac:dyDescent="0.3">
      <c r="A73" s="17">
        <v>22</v>
      </c>
      <c r="B73" s="18" t="s">
        <v>36</v>
      </c>
      <c r="C73" s="18" t="s">
        <v>1</v>
      </c>
      <c r="D73" s="19">
        <v>550</v>
      </c>
      <c r="E73" s="20"/>
      <c r="F73" s="21">
        <f t="shared" si="14"/>
        <v>0</v>
      </c>
    </row>
    <row r="74" spans="1:6" x14ac:dyDescent="0.3">
      <c r="A74" s="17"/>
      <c r="B74" s="22" t="s">
        <v>95</v>
      </c>
      <c r="C74" s="18"/>
      <c r="D74" s="19"/>
      <c r="E74" s="20"/>
      <c r="F74" s="21"/>
    </row>
    <row r="75" spans="1:6" x14ac:dyDescent="0.3">
      <c r="A75" s="17"/>
      <c r="B75" s="22" t="s">
        <v>94</v>
      </c>
      <c r="C75" s="18"/>
      <c r="D75" s="19"/>
      <c r="E75" s="20"/>
      <c r="F75" s="21"/>
    </row>
    <row r="76" spans="1:6" x14ac:dyDescent="0.3">
      <c r="A76" s="17">
        <v>23</v>
      </c>
      <c r="B76" s="18" t="s">
        <v>37</v>
      </c>
      <c r="C76" s="18" t="s">
        <v>1</v>
      </c>
      <c r="D76" s="19">
        <v>550</v>
      </c>
      <c r="E76" s="20"/>
      <c r="F76" s="21">
        <f t="shared" si="14"/>
        <v>0</v>
      </c>
    </row>
    <row r="77" spans="1:6" x14ac:dyDescent="0.3">
      <c r="A77" s="17"/>
      <c r="B77" s="22" t="s">
        <v>95</v>
      </c>
      <c r="C77" s="18"/>
      <c r="D77" s="19"/>
      <c r="E77" s="20"/>
      <c r="F77" s="21"/>
    </row>
    <row r="78" spans="1:6" x14ac:dyDescent="0.3">
      <c r="A78" s="17"/>
      <c r="B78" s="22" t="s">
        <v>94</v>
      </c>
      <c r="C78" s="18"/>
      <c r="D78" s="19"/>
      <c r="E78" s="20"/>
      <c r="F78" s="21"/>
    </row>
    <row r="79" spans="1:6" x14ac:dyDescent="0.3">
      <c r="A79" s="17">
        <v>24</v>
      </c>
      <c r="B79" s="18" t="s">
        <v>28</v>
      </c>
      <c r="C79" s="18" t="s">
        <v>2</v>
      </c>
      <c r="D79" s="19">
        <v>50</v>
      </c>
      <c r="E79" s="20"/>
      <c r="F79" s="21">
        <f t="shared" ref="F79" si="15">D79*E79</f>
        <v>0</v>
      </c>
    </row>
    <row r="80" spans="1:6" x14ac:dyDescent="0.3">
      <c r="A80" s="17"/>
      <c r="B80" s="22" t="s">
        <v>96</v>
      </c>
      <c r="C80" s="18"/>
      <c r="D80" s="19"/>
      <c r="E80" s="20"/>
      <c r="F80" s="21"/>
    </row>
    <row r="81" spans="1:6" x14ac:dyDescent="0.3">
      <c r="A81" s="17"/>
      <c r="B81" s="22" t="s">
        <v>94</v>
      </c>
      <c r="C81" s="18"/>
      <c r="D81" s="19"/>
      <c r="E81" s="20"/>
      <c r="F81" s="21"/>
    </row>
    <row r="82" spans="1:6" x14ac:dyDescent="0.3">
      <c r="A82" s="17">
        <v>25</v>
      </c>
      <c r="B82" s="18" t="s">
        <v>29</v>
      </c>
      <c r="C82" s="18" t="s">
        <v>2</v>
      </c>
      <c r="D82" s="19">
        <v>8</v>
      </c>
      <c r="E82" s="20"/>
      <c r="F82" s="21">
        <f t="shared" ref="F82" si="16">D82*E82</f>
        <v>0</v>
      </c>
    </row>
    <row r="83" spans="1:6" x14ac:dyDescent="0.3">
      <c r="A83" s="17"/>
      <c r="B83" s="22" t="s">
        <v>97</v>
      </c>
      <c r="C83" s="18"/>
      <c r="D83" s="19"/>
      <c r="E83" s="20"/>
      <c r="F83" s="21"/>
    </row>
    <row r="84" spans="1:6" x14ac:dyDescent="0.3">
      <c r="A84" s="17"/>
      <c r="B84" s="22" t="s">
        <v>94</v>
      </c>
      <c r="C84" s="18"/>
      <c r="D84" s="19"/>
      <c r="E84" s="20"/>
      <c r="F84" s="21"/>
    </row>
    <row r="85" spans="1:6" x14ac:dyDescent="0.3">
      <c r="A85" s="17">
        <v>26</v>
      </c>
      <c r="B85" s="18" t="s">
        <v>38</v>
      </c>
      <c r="C85" s="18" t="s">
        <v>2</v>
      </c>
      <c r="D85" s="19">
        <v>5</v>
      </c>
      <c r="E85" s="20"/>
      <c r="F85" s="21">
        <f t="shared" ref="F85" si="17">D85*E85</f>
        <v>0</v>
      </c>
    </row>
    <row r="86" spans="1:6" x14ac:dyDescent="0.3">
      <c r="A86" s="17"/>
      <c r="B86" s="22" t="s">
        <v>98</v>
      </c>
      <c r="C86" s="18"/>
      <c r="D86" s="19"/>
      <c r="E86" s="20"/>
      <c r="F86" s="21"/>
    </row>
    <row r="87" spans="1:6" x14ac:dyDescent="0.3">
      <c r="A87" s="17"/>
      <c r="B87" s="22" t="s">
        <v>94</v>
      </c>
      <c r="C87" s="18"/>
      <c r="D87" s="19"/>
      <c r="E87" s="20"/>
      <c r="F87" s="21"/>
    </row>
    <row r="88" spans="1:6" x14ac:dyDescent="0.3">
      <c r="A88" s="14" t="s">
        <v>39</v>
      </c>
      <c r="B88" s="15"/>
      <c r="C88" s="15"/>
      <c r="D88" s="15"/>
      <c r="E88" s="15"/>
      <c r="F88" s="26"/>
    </row>
    <row r="89" spans="1:6" x14ac:dyDescent="0.3">
      <c r="A89" s="17">
        <v>27</v>
      </c>
      <c r="B89" s="18" t="s">
        <v>41</v>
      </c>
      <c r="C89" s="18" t="s">
        <v>2</v>
      </c>
      <c r="D89" s="19">
        <v>2</v>
      </c>
      <c r="E89" s="20"/>
      <c r="F89" s="21">
        <f t="shared" ref="F89:F95" si="18">D89*E89</f>
        <v>0</v>
      </c>
    </row>
    <row r="90" spans="1:6" x14ac:dyDescent="0.3">
      <c r="A90" s="17"/>
      <c r="B90" s="22" t="s">
        <v>99</v>
      </c>
      <c r="C90" s="18"/>
      <c r="D90" s="19"/>
      <c r="E90" s="20"/>
      <c r="F90" s="21"/>
    </row>
    <row r="91" spans="1:6" x14ac:dyDescent="0.3">
      <c r="A91" s="17"/>
      <c r="B91" s="22" t="s">
        <v>94</v>
      </c>
      <c r="C91" s="18"/>
      <c r="D91" s="19"/>
      <c r="E91" s="20"/>
      <c r="F91" s="21"/>
    </row>
    <row r="92" spans="1:6" x14ac:dyDescent="0.3">
      <c r="A92" s="17">
        <v>28</v>
      </c>
      <c r="B92" s="18" t="s">
        <v>42</v>
      </c>
      <c r="C92" s="18" t="s">
        <v>2</v>
      </c>
      <c r="D92" s="19">
        <v>2</v>
      </c>
      <c r="E92" s="20"/>
      <c r="F92" s="21">
        <f t="shared" si="18"/>
        <v>0</v>
      </c>
    </row>
    <row r="93" spans="1:6" x14ac:dyDescent="0.3">
      <c r="A93" s="17"/>
      <c r="B93" s="22" t="s">
        <v>100</v>
      </c>
      <c r="C93" s="18"/>
      <c r="D93" s="19"/>
      <c r="E93" s="20"/>
      <c r="F93" s="21"/>
    </row>
    <row r="94" spans="1:6" x14ac:dyDescent="0.3">
      <c r="A94" s="17"/>
      <c r="B94" s="22" t="s">
        <v>83</v>
      </c>
      <c r="C94" s="18"/>
      <c r="D94" s="19"/>
      <c r="E94" s="20"/>
      <c r="F94" s="21"/>
    </row>
    <row r="95" spans="1:6" x14ac:dyDescent="0.3">
      <c r="A95" s="17">
        <v>29</v>
      </c>
      <c r="B95" s="18" t="s">
        <v>101</v>
      </c>
      <c r="C95" s="18" t="s">
        <v>1</v>
      </c>
      <c r="D95" s="19">
        <v>4</v>
      </c>
      <c r="E95" s="24"/>
      <c r="F95" s="21">
        <f t="shared" si="18"/>
        <v>0</v>
      </c>
    </row>
    <row r="96" spans="1:6" x14ac:dyDescent="0.3">
      <c r="A96" s="17"/>
      <c r="B96" s="22" t="s">
        <v>103</v>
      </c>
      <c r="C96" s="18"/>
      <c r="D96" s="19"/>
      <c r="E96" s="20"/>
      <c r="F96" s="21"/>
    </row>
    <row r="97" spans="1:6" x14ac:dyDescent="0.3">
      <c r="A97" s="17"/>
      <c r="B97" s="22" t="s">
        <v>102</v>
      </c>
      <c r="C97" s="18"/>
      <c r="D97" s="19"/>
      <c r="E97" s="20"/>
      <c r="F97" s="21"/>
    </row>
    <row r="98" spans="1:6" x14ac:dyDescent="0.3">
      <c r="A98" s="14" t="s">
        <v>44</v>
      </c>
      <c r="B98" s="15"/>
      <c r="C98" s="15"/>
      <c r="D98" s="15"/>
      <c r="E98" s="15"/>
      <c r="F98" s="26"/>
    </row>
    <row r="99" spans="1:6" x14ac:dyDescent="0.3">
      <c r="A99" s="27">
        <v>30</v>
      </c>
      <c r="B99" s="18" t="s">
        <v>45</v>
      </c>
      <c r="C99" s="18" t="s">
        <v>2</v>
      </c>
      <c r="D99" s="19">
        <v>4</v>
      </c>
      <c r="E99" s="20"/>
      <c r="F99" s="21">
        <f t="shared" ref="F99:F129" si="19">D99*E99</f>
        <v>0</v>
      </c>
    </row>
    <row r="100" spans="1:6" x14ac:dyDescent="0.3">
      <c r="A100" s="27"/>
      <c r="B100" s="22" t="s">
        <v>105</v>
      </c>
      <c r="C100" s="18"/>
      <c r="D100" s="19"/>
      <c r="E100" s="20"/>
      <c r="F100" s="21"/>
    </row>
    <row r="101" spans="1:6" x14ac:dyDescent="0.3">
      <c r="A101" s="27"/>
      <c r="B101" s="22" t="s">
        <v>106</v>
      </c>
      <c r="C101" s="18"/>
      <c r="D101" s="19"/>
      <c r="E101" s="20"/>
      <c r="F101" s="21"/>
    </row>
    <row r="102" spans="1:6" x14ac:dyDescent="0.3">
      <c r="A102" s="27">
        <v>31</v>
      </c>
      <c r="B102" s="18" t="s">
        <v>46</v>
      </c>
      <c r="C102" s="18" t="s">
        <v>2</v>
      </c>
      <c r="D102" s="19">
        <v>4</v>
      </c>
      <c r="E102" s="20"/>
      <c r="F102" s="21">
        <f t="shared" si="19"/>
        <v>0</v>
      </c>
    </row>
    <row r="103" spans="1:6" x14ac:dyDescent="0.3">
      <c r="A103" s="27"/>
      <c r="B103" s="22" t="s">
        <v>105</v>
      </c>
      <c r="C103" s="18"/>
      <c r="D103" s="19"/>
      <c r="E103" s="20"/>
      <c r="F103" s="21"/>
    </row>
    <row r="104" spans="1:6" x14ac:dyDescent="0.3">
      <c r="A104" s="27"/>
      <c r="B104" s="22" t="s">
        <v>106</v>
      </c>
      <c r="C104" s="18"/>
      <c r="D104" s="19"/>
      <c r="E104" s="20"/>
      <c r="F104" s="21"/>
    </row>
    <row r="105" spans="1:6" x14ac:dyDescent="0.3">
      <c r="A105" s="27">
        <v>32</v>
      </c>
      <c r="B105" s="18" t="s">
        <v>108</v>
      </c>
      <c r="C105" s="18" t="s">
        <v>1</v>
      </c>
      <c r="D105" s="19">
        <v>200</v>
      </c>
      <c r="E105" s="20"/>
      <c r="F105" s="21">
        <f t="shared" ref="F105" si="20">D105*E105</f>
        <v>0</v>
      </c>
    </row>
    <row r="106" spans="1:6" x14ac:dyDescent="0.3">
      <c r="A106" s="27"/>
      <c r="B106" s="22" t="s">
        <v>231</v>
      </c>
      <c r="C106" s="18"/>
      <c r="D106" s="19"/>
      <c r="E106" s="20"/>
      <c r="F106" s="21"/>
    </row>
    <row r="107" spans="1:6" x14ac:dyDescent="0.3">
      <c r="A107" s="27"/>
      <c r="B107" s="22" t="s">
        <v>107</v>
      </c>
      <c r="C107" s="18"/>
      <c r="D107" s="19"/>
      <c r="E107" s="20"/>
      <c r="F107" s="21"/>
    </row>
    <row r="108" spans="1:6" x14ac:dyDescent="0.3">
      <c r="A108" s="27">
        <v>33</v>
      </c>
      <c r="B108" s="18" t="s">
        <v>47</v>
      </c>
      <c r="C108" s="18" t="s">
        <v>1</v>
      </c>
      <c r="D108" s="19">
        <v>570</v>
      </c>
      <c r="E108" s="20"/>
      <c r="F108" s="21">
        <f t="shared" si="19"/>
        <v>0</v>
      </c>
    </row>
    <row r="109" spans="1:6" x14ac:dyDescent="0.3">
      <c r="A109" s="27"/>
      <c r="B109" s="22" t="s">
        <v>232</v>
      </c>
      <c r="C109" s="18"/>
      <c r="D109" s="19"/>
      <c r="E109" s="20"/>
      <c r="F109" s="21"/>
    </row>
    <row r="110" spans="1:6" x14ac:dyDescent="0.3">
      <c r="A110" s="27"/>
      <c r="B110" s="22" t="s">
        <v>107</v>
      </c>
      <c r="C110" s="18"/>
      <c r="D110" s="19"/>
      <c r="E110" s="20"/>
      <c r="F110" s="21"/>
    </row>
    <row r="111" spans="1:6" x14ac:dyDescent="0.3">
      <c r="A111" s="27">
        <v>34</v>
      </c>
      <c r="B111" s="18" t="s">
        <v>109</v>
      </c>
      <c r="C111" s="18" t="s">
        <v>1</v>
      </c>
      <c r="D111" s="19">
        <v>570</v>
      </c>
      <c r="E111" s="20"/>
      <c r="F111" s="21">
        <f t="shared" ref="F111:F114" si="21">D111*E111</f>
        <v>0</v>
      </c>
    </row>
    <row r="112" spans="1:6" x14ac:dyDescent="0.3">
      <c r="A112" s="27"/>
      <c r="B112" s="22" t="s">
        <v>233</v>
      </c>
      <c r="C112" s="18"/>
      <c r="D112" s="19"/>
      <c r="E112" s="20"/>
      <c r="F112" s="21"/>
    </row>
    <row r="113" spans="1:6" x14ac:dyDescent="0.3">
      <c r="A113" s="27"/>
      <c r="B113" s="22" t="s">
        <v>107</v>
      </c>
      <c r="C113" s="18"/>
      <c r="D113" s="19"/>
      <c r="E113" s="20"/>
      <c r="F113" s="21"/>
    </row>
    <row r="114" spans="1:6" ht="28.8" x14ac:dyDescent="0.3">
      <c r="A114" s="27">
        <v>35</v>
      </c>
      <c r="B114" s="18" t="s">
        <v>111</v>
      </c>
      <c r="C114" s="18" t="s">
        <v>2</v>
      </c>
      <c r="D114" s="19">
        <v>1</v>
      </c>
      <c r="E114" s="20"/>
      <c r="F114" s="21">
        <f t="shared" si="21"/>
        <v>0</v>
      </c>
    </row>
    <row r="115" spans="1:6" x14ac:dyDescent="0.3">
      <c r="A115" s="27"/>
      <c r="B115" s="22" t="s">
        <v>110</v>
      </c>
      <c r="C115" s="18"/>
      <c r="D115" s="19"/>
      <c r="E115" s="20"/>
      <c r="F115" s="21"/>
    </row>
    <row r="116" spans="1:6" x14ac:dyDescent="0.3">
      <c r="A116" s="27"/>
      <c r="B116" s="22" t="s">
        <v>106</v>
      </c>
      <c r="C116" s="18"/>
      <c r="D116" s="19"/>
      <c r="E116" s="20"/>
      <c r="F116" s="21"/>
    </row>
    <row r="117" spans="1:6" ht="28.8" x14ac:dyDescent="0.3">
      <c r="A117" s="27">
        <v>36</v>
      </c>
      <c r="B117" s="18" t="s">
        <v>112</v>
      </c>
      <c r="C117" s="18" t="s">
        <v>2</v>
      </c>
      <c r="D117" s="19">
        <v>3</v>
      </c>
      <c r="E117" s="20"/>
      <c r="F117" s="21">
        <f t="shared" ref="F117" si="22">D117*E117</f>
        <v>0</v>
      </c>
    </row>
    <row r="118" spans="1:6" ht="36.6" x14ac:dyDescent="0.3">
      <c r="A118" s="27"/>
      <c r="B118" s="22" t="s">
        <v>113</v>
      </c>
      <c r="C118" s="18"/>
      <c r="D118" s="19"/>
      <c r="E118" s="20"/>
      <c r="F118" s="21"/>
    </row>
    <row r="119" spans="1:6" x14ac:dyDescent="0.3">
      <c r="A119" s="27"/>
      <c r="B119" s="22" t="s">
        <v>106</v>
      </c>
      <c r="C119" s="18"/>
      <c r="D119" s="19"/>
      <c r="E119" s="20"/>
      <c r="F119" s="21"/>
    </row>
    <row r="120" spans="1:6" x14ac:dyDescent="0.3">
      <c r="A120" s="27">
        <v>37</v>
      </c>
      <c r="B120" s="18" t="s">
        <v>48</v>
      </c>
      <c r="C120" s="18" t="s">
        <v>2</v>
      </c>
      <c r="D120" s="19">
        <v>198</v>
      </c>
      <c r="E120" s="20"/>
      <c r="F120" s="21">
        <f t="shared" si="19"/>
        <v>0</v>
      </c>
    </row>
    <row r="121" spans="1:6" ht="72.599999999999994" x14ac:dyDescent="0.3">
      <c r="A121" s="27"/>
      <c r="B121" s="22" t="s">
        <v>115</v>
      </c>
      <c r="C121" s="28"/>
      <c r="D121" s="29"/>
      <c r="E121" s="30"/>
      <c r="F121" s="31"/>
    </row>
    <row r="122" spans="1:6" x14ac:dyDescent="0.3">
      <c r="A122" s="27"/>
      <c r="B122" s="22" t="s">
        <v>114</v>
      </c>
      <c r="C122" s="28"/>
      <c r="D122" s="29"/>
      <c r="E122" s="30"/>
      <c r="F122" s="31"/>
    </row>
    <row r="123" spans="1:6" x14ac:dyDescent="0.3">
      <c r="A123" s="27">
        <v>38</v>
      </c>
      <c r="B123" s="18" t="s">
        <v>49</v>
      </c>
      <c r="C123" s="18" t="s">
        <v>2</v>
      </c>
      <c r="D123" s="19">
        <v>6</v>
      </c>
      <c r="E123" s="20"/>
      <c r="F123" s="21">
        <f t="shared" ref="F123" si="23">D123*E123</f>
        <v>0</v>
      </c>
    </row>
    <row r="124" spans="1:6" ht="48.6" x14ac:dyDescent="0.3">
      <c r="A124" s="27"/>
      <c r="B124" s="22" t="s">
        <v>118</v>
      </c>
      <c r="C124" s="18"/>
      <c r="D124" s="19"/>
      <c r="E124" s="20"/>
      <c r="F124" s="21"/>
    </row>
    <row r="125" spans="1:6" x14ac:dyDescent="0.3">
      <c r="A125" s="27"/>
      <c r="B125" s="22" t="s">
        <v>117</v>
      </c>
      <c r="C125" s="18"/>
      <c r="D125" s="19"/>
      <c r="E125" s="20"/>
      <c r="F125" s="21"/>
    </row>
    <row r="126" spans="1:6" x14ac:dyDescent="0.3">
      <c r="A126" s="27">
        <v>39</v>
      </c>
      <c r="B126" s="18" t="s">
        <v>116</v>
      </c>
      <c r="C126" s="18" t="s">
        <v>2</v>
      </c>
      <c r="D126" s="19">
        <v>4</v>
      </c>
      <c r="E126" s="20"/>
      <c r="F126" s="21">
        <f t="shared" ref="F126" si="24">D126*E126</f>
        <v>0</v>
      </c>
    </row>
    <row r="127" spans="1:6" ht="36.6" x14ac:dyDescent="0.3">
      <c r="A127" s="27"/>
      <c r="B127" s="22" t="s">
        <v>119</v>
      </c>
      <c r="C127" s="18"/>
      <c r="D127" s="19"/>
      <c r="E127" s="20"/>
      <c r="F127" s="21"/>
    </row>
    <row r="128" spans="1:6" x14ac:dyDescent="0.3">
      <c r="A128" s="27"/>
      <c r="B128" s="22" t="s">
        <v>117</v>
      </c>
      <c r="C128" s="18"/>
      <c r="D128" s="19"/>
      <c r="E128" s="20"/>
      <c r="F128" s="21"/>
    </row>
    <row r="129" spans="1:6" x14ac:dyDescent="0.3">
      <c r="A129" s="27">
        <v>40</v>
      </c>
      <c r="B129" s="18" t="s">
        <v>50</v>
      </c>
      <c r="C129" s="18" t="s">
        <v>3</v>
      </c>
      <c r="D129" s="18">
        <v>1</v>
      </c>
      <c r="E129" s="25"/>
      <c r="F129" s="21">
        <f t="shared" si="19"/>
        <v>0</v>
      </c>
    </row>
    <row r="130" spans="1:6" x14ac:dyDescent="0.3">
      <c r="A130" s="27"/>
      <c r="B130" s="22" t="s">
        <v>43</v>
      </c>
      <c r="C130" s="18"/>
      <c r="D130" s="19"/>
      <c r="E130" s="20"/>
      <c r="F130" s="31"/>
    </row>
    <row r="131" spans="1:6" ht="15" thickBot="1" x14ac:dyDescent="0.35">
      <c r="A131" s="32"/>
      <c r="B131" s="33" t="s">
        <v>104</v>
      </c>
      <c r="C131" s="34"/>
      <c r="D131" s="34"/>
      <c r="E131" s="35"/>
      <c r="F131" s="36"/>
    </row>
    <row r="132" spans="1:6" ht="15" thickBot="1" x14ac:dyDescent="0.35">
      <c r="A132" s="37" t="s">
        <v>51</v>
      </c>
      <c r="B132" s="38"/>
      <c r="C132" s="38"/>
      <c r="D132" s="38"/>
      <c r="E132" s="38"/>
      <c r="F132" s="38"/>
    </row>
    <row r="133" spans="1:6" ht="15" thickBot="1" x14ac:dyDescent="0.35">
      <c r="A133" s="39" t="s">
        <v>20</v>
      </c>
      <c r="B133" s="40" t="s">
        <v>7</v>
      </c>
      <c r="C133" s="40" t="s">
        <v>8</v>
      </c>
      <c r="D133" s="40" t="s">
        <v>9</v>
      </c>
      <c r="E133" s="40" t="s">
        <v>21</v>
      </c>
      <c r="F133" s="41" t="s">
        <v>22</v>
      </c>
    </row>
    <row r="134" spans="1:6" x14ac:dyDescent="0.3">
      <c r="A134" s="14" t="s">
        <v>23</v>
      </c>
      <c r="B134" s="15"/>
      <c r="C134" s="15"/>
      <c r="D134" s="15"/>
      <c r="E134" s="15"/>
      <c r="F134" s="26"/>
    </row>
    <row r="135" spans="1:6" x14ac:dyDescent="0.3">
      <c r="A135" s="17">
        <v>1</v>
      </c>
      <c r="B135" s="18" t="s">
        <v>120</v>
      </c>
      <c r="C135" s="18" t="s">
        <v>3</v>
      </c>
      <c r="D135" s="18">
        <v>1</v>
      </c>
      <c r="E135" s="20"/>
      <c r="F135" s="21">
        <f t="shared" ref="F135:F165" si="25">D135*E135</f>
        <v>0</v>
      </c>
    </row>
    <row r="136" spans="1:6" x14ac:dyDescent="0.3">
      <c r="A136" s="17"/>
      <c r="B136" s="22" t="s">
        <v>43</v>
      </c>
      <c r="C136" s="18"/>
      <c r="D136" s="23"/>
      <c r="E136" s="20"/>
      <c r="F136" s="21"/>
    </row>
    <row r="137" spans="1:6" x14ac:dyDescent="0.3">
      <c r="A137" s="17"/>
      <c r="B137" s="22" t="s">
        <v>121</v>
      </c>
      <c r="C137" s="18"/>
      <c r="D137" s="23"/>
      <c r="E137" s="20"/>
      <c r="F137" s="21"/>
    </row>
    <row r="138" spans="1:6" x14ac:dyDescent="0.3">
      <c r="A138" s="17">
        <v>2</v>
      </c>
      <c r="B138" s="18" t="s">
        <v>52</v>
      </c>
      <c r="C138" s="18" t="s">
        <v>2</v>
      </c>
      <c r="D138" s="18">
        <v>2</v>
      </c>
      <c r="E138" s="20"/>
      <c r="F138" s="21">
        <f t="shared" si="25"/>
        <v>0</v>
      </c>
    </row>
    <row r="139" spans="1:6" x14ac:dyDescent="0.3">
      <c r="A139" s="17"/>
      <c r="B139" s="22" t="s">
        <v>122</v>
      </c>
      <c r="C139" s="18"/>
      <c r="D139" s="23"/>
      <c r="E139" s="20"/>
      <c r="F139" s="21"/>
    </row>
    <row r="140" spans="1:6" x14ac:dyDescent="0.3">
      <c r="A140" s="17"/>
      <c r="B140" s="22" t="s">
        <v>90</v>
      </c>
      <c r="C140" s="18"/>
      <c r="D140" s="23"/>
      <c r="E140" s="20"/>
      <c r="F140" s="21"/>
    </row>
    <row r="141" spans="1:6" x14ac:dyDescent="0.3">
      <c r="A141" s="17">
        <v>3</v>
      </c>
      <c r="B141" s="18" t="s">
        <v>123</v>
      </c>
      <c r="C141" s="18" t="s">
        <v>1</v>
      </c>
      <c r="D141" s="18">
        <v>350</v>
      </c>
      <c r="E141" s="20"/>
      <c r="F141" s="21">
        <f t="shared" ref="F141" si="26">D141*E141</f>
        <v>0</v>
      </c>
    </row>
    <row r="142" spans="1:6" x14ac:dyDescent="0.3">
      <c r="A142" s="17"/>
      <c r="B142" s="22" t="s">
        <v>76</v>
      </c>
      <c r="C142" s="18"/>
      <c r="D142" s="23"/>
      <c r="E142" s="20"/>
      <c r="F142" s="21"/>
    </row>
    <row r="143" spans="1:6" x14ac:dyDescent="0.3">
      <c r="A143" s="17"/>
      <c r="B143" s="22" t="s">
        <v>90</v>
      </c>
      <c r="C143" s="18"/>
      <c r="D143" s="23"/>
      <c r="E143" s="20"/>
      <c r="F143" s="21"/>
    </row>
    <row r="144" spans="1:6" x14ac:dyDescent="0.3">
      <c r="A144" s="17">
        <v>4</v>
      </c>
      <c r="B144" s="18" t="s">
        <v>124</v>
      </c>
      <c r="C144" s="18" t="s">
        <v>0</v>
      </c>
      <c r="D144" s="23">
        <v>12</v>
      </c>
      <c r="E144" s="20"/>
      <c r="F144" s="21">
        <f t="shared" ref="F144" si="27">D144*E144</f>
        <v>0</v>
      </c>
    </row>
    <row r="145" spans="1:6" ht="48.6" x14ac:dyDescent="0.3">
      <c r="A145" s="17"/>
      <c r="B145" s="22" t="s">
        <v>126</v>
      </c>
      <c r="C145" s="18"/>
      <c r="D145" s="23"/>
      <c r="E145" s="20"/>
      <c r="F145" s="21"/>
    </row>
    <row r="146" spans="1:6" x14ac:dyDescent="0.3">
      <c r="A146" s="17"/>
      <c r="B146" s="22" t="s">
        <v>125</v>
      </c>
      <c r="C146" s="18"/>
      <c r="D146" s="23"/>
      <c r="E146" s="20"/>
      <c r="F146" s="21"/>
    </row>
    <row r="147" spans="1:6" x14ac:dyDescent="0.3">
      <c r="A147" s="17">
        <v>5</v>
      </c>
      <c r="B147" s="18" t="s">
        <v>127</v>
      </c>
      <c r="C147" s="18" t="s">
        <v>1</v>
      </c>
      <c r="D147" s="18">
        <v>280</v>
      </c>
      <c r="E147" s="20"/>
      <c r="F147" s="21">
        <f t="shared" ref="F147" si="28">D147*E147</f>
        <v>0</v>
      </c>
    </row>
    <row r="148" spans="1:6" x14ac:dyDescent="0.3">
      <c r="A148" s="17"/>
      <c r="B148" s="22" t="s">
        <v>129</v>
      </c>
      <c r="C148" s="18"/>
      <c r="D148" s="23"/>
      <c r="E148" s="20"/>
      <c r="F148" s="21"/>
    </row>
    <row r="149" spans="1:6" x14ac:dyDescent="0.3">
      <c r="A149" s="17"/>
      <c r="B149" s="22" t="s">
        <v>125</v>
      </c>
      <c r="C149" s="18"/>
      <c r="D149" s="23"/>
      <c r="E149" s="20"/>
      <c r="F149" s="21"/>
    </row>
    <row r="150" spans="1:6" ht="28.8" x14ac:dyDescent="0.3">
      <c r="A150" s="17">
        <v>6</v>
      </c>
      <c r="B150" s="18" t="s">
        <v>128</v>
      </c>
      <c r="C150" s="18" t="s">
        <v>1</v>
      </c>
      <c r="D150" s="18">
        <v>70</v>
      </c>
      <c r="E150" s="20"/>
      <c r="F150" s="21">
        <f t="shared" ref="F150" si="29">D150*E150</f>
        <v>0</v>
      </c>
    </row>
    <row r="151" spans="1:6" x14ac:dyDescent="0.3">
      <c r="A151" s="17"/>
      <c r="B151" s="22" t="s">
        <v>130</v>
      </c>
      <c r="C151" s="18"/>
      <c r="D151" s="23"/>
      <c r="E151" s="20"/>
      <c r="F151" s="21"/>
    </row>
    <row r="152" spans="1:6" x14ac:dyDescent="0.3">
      <c r="A152" s="17"/>
      <c r="B152" s="22" t="s">
        <v>125</v>
      </c>
      <c r="C152" s="18"/>
      <c r="D152" s="19"/>
      <c r="E152" s="20"/>
      <c r="F152" s="21"/>
    </row>
    <row r="153" spans="1:6" x14ac:dyDescent="0.3">
      <c r="A153" s="17">
        <v>7</v>
      </c>
      <c r="B153" s="48" t="s">
        <v>53</v>
      </c>
      <c r="C153" s="18" t="s">
        <v>0</v>
      </c>
      <c r="D153" s="23">
        <v>28.48</v>
      </c>
      <c r="E153" s="20"/>
      <c r="F153" s="21">
        <f t="shared" ref="F153" si="30">D153*E153</f>
        <v>0</v>
      </c>
    </row>
    <row r="154" spans="1:6" ht="60.6" x14ac:dyDescent="0.3">
      <c r="A154" s="17"/>
      <c r="B154" s="22" t="s">
        <v>131</v>
      </c>
      <c r="C154" s="18"/>
      <c r="D154" s="23"/>
      <c r="E154" s="20"/>
      <c r="F154" s="21"/>
    </row>
    <row r="155" spans="1:6" x14ac:dyDescent="0.3">
      <c r="A155" s="17"/>
      <c r="B155" s="47" t="s">
        <v>90</v>
      </c>
      <c r="C155" s="18"/>
      <c r="D155" s="23"/>
      <c r="E155" s="20"/>
      <c r="F155" s="21"/>
    </row>
    <row r="156" spans="1:6" x14ac:dyDescent="0.3">
      <c r="A156" s="17">
        <v>8</v>
      </c>
      <c r="B156" s="48" t="s">
        <v>295</v>
      </c>
      <c r="C156" s="18" t="s">
        <v>0</v>
      </c>
      <c r="D156" s="23">
        <f>D153</f>
        <v>28.48</v>
      </c>
      <c r="E156" s="20"/>
      <c r="F156" s="21">
        <f t="shared" ref="F156" si="31">D156*E156</f>
        <v>0</v>
      </c>
    </row>
    <row r="157" spans="1:6" x14ac:dyDescent="0.3">
      <c r="A157" s="17"/>
      <c r="B157" s="47" t="s">
        <v>296</v>
      </c>
      <c r="C157" s="18"/>
      <c r="D157" s="23"/>
      <c r="E157" s="20"/>
      <c r="F157" s="21"/>
    </row>
    <row r="158" spans="1:6" x14ac:dyDescent="0.3">
      <c r="A158" s="17"/>
      <c r="B158" s="22" t="s">
        <v>125</v>
      </c>
      <c r="C158" s="18"/>
      <c r="D158" s="23"/>
      <c r="E158" s="20"/>
      <c r="F158" s="21"/>
    </row>
    <row r="159" spans="1:6" x14ac:dyDescent="0.3">
      <c r="A159" s="17">
        <v>9</v>
      </c>
      <c r="B159" s="18" t="s">
        <v>24</v>
      </c>
      <c r="C159" s="18" t="s">
        <v>1</v>
      </c>
      <c r="D159" s="19">
        <v>350</v>
      </c>
      <c r="E159" s="20"/>
      <c r="F159" s="21">
        <f t="shared" si="25"/>
        <v>0</v>
      </c>
    </row>
    <row r="160" spans="1:6" x14ac:dyDescent="0.3">
      <c r="A160" s="17"/>
      <c r="B160" s="22" t="s">
        <v>76</v>
      </c>
      <c r="C160" s="18"/>
      <c r="D160" s="19"/>
      <c r="E160" s="20"/>
      <c r="F160" s="21"/>
    </row>
    <row r="161" spans="1:6" x14ac:dyDescent="0.3">
      <c r="A161" s="17"/>
      <c r="B161" s="22" t="s">
        <v>138</v>
      </c>
      <c r="C161" s="18"/>
      <c r="D161" s="19"/>
      <c r="E161" s="20"/>
      <c r="F161" s="21"/>
    </row>
    <row r="162" spans="1:6" x14ac:dyDescent="0.3">
      <c r="A162" s="17">
        <v>10</v>
      </c>
      <c r="B162" s="18" t="s">
        <v>25</v>
      </c>
      <c r="C162" s="18" t="s">
        <v>1</v>
      </c>
      <c r="D162" s="19">
        <v>350</v>
      </c>
      <c r="E162" s="20"/>
      <c r="F162" s="21">
        <f t="shared" ref="F162" si="32">D162*E162</f>
        <v>0</v>
      </c>
    </row>
    <row r="163" spans="1:6" x14ac:dyDescent="0.3">
      <c r="A163" s="17"/>
      <c r="B163" s="22" t="s">
        <v>76</v>
      </c>
      <c r="C163" s="18"/>
      <c r="D163" s="19"/>
      <c r="E163" s="20"/>
      <c r="F163" s="21"/>
    </row>
    <row r="164" spans="1:6" x14ac:dyDescent="0.3">
      <c r="A164" s="17"/>
      <c r="B164" s="22" t="s">
        <v>138</v>
      </c>
      <c r="C164" s="18"/>
      <c r="D164" s="19"/>
      <c r="E164" s="20"/>
      <c r="F164" s="21"/>
    </row>
    <row r="165" spans="1:6" x14ac:dyDescent="0.3">
      <c r="A165" s="17">
        <v>11</v>
      </c>
      <c r="B165" s="18" t="s">
        <v>26</v>
      </c>
      <c r="C165" s="18" t="s">
        <v>2</v>
      </c>
      <c r="D165" s="19">
        <v>6</v>
      </c>
      <c r="E165" s="20"/>
      <c r="F165" s="21">
        <f t="shared" si="25"/>
        <v>0</v>
      </c>
    </row>
    <row r="166" spans="1:6" x14ac:dyDescent="0.3">
      <c r="A166" s="17"/>
      <c r="B166" s="22" t="s">
        <v>72</v>
      </c>
      <c r="C166" s="18"/>
      <c r="D166" s="19"/>
      <c r="E166" s="20"/>
      <c r="F166" s="21"/>
    </row>
    <row r="167" spans="1:6" x14ac:dyDescent="0.3">
      <c r="A167" s="17"/>
      <c r="B167" s="22" t="s">
        <v>69</v>
      </c>
      <c r="C167" s="18"/>
      <c r="D167" s="19"/>
      <c r="E167" s="20"/>
      <c r="F167" s="21"/>
    </row>
    <row r="168" spans="1:6" x14ac:dyDescent="0.3">
      <c r="A168" s="17">
        <v>12</v>
      </c>
      <c r="B168" s="18" t="s">
        <v>70</v>
      </c>
      <c r="C168" s="18" t="s">
        <v>2</v>
      </c>
      <c r="D168" s="19">
        <v>1</v>
      </c>
      <c r="E168" s="20"/>
      <c r="F168" s="21">
        <f t="shared" ref="F168" si="33">D168*E168</f>
        <v>0</v>
      </c>
    </row>
    <row r="169" spans="1:6" x14ac:dyDescent="0.3">
      <c r="A169" s="17"/>
      <c r="B169" s="22" t="s">
        <v>71</v>
      </c>
      <c r="C169" s="18"/>
      <c r="D169" s="19"/>
      <c r="E169" s="20"/>
      <c r="F169" s="21"/>
    </row>
    <row r="170" spans="1:6" x14ac:dyDescent="0.3">
      <c r="A170" s="17"/>
      <c r="B170" s="22" t="s">
        <v>69</v>
      </c>
      <c r="C170" s="18"/>
      <c r="D170" s="19"/>
      <c r="E170" s="20"/>
      <c r="F170" s="21"/>
    </row>
    <row r="171" spans="1:6" x14ac:dyDescent="0.3">
      <c r="A171" s="17">
        <v>13</v>
      </c>
      <c r="B171" s="18" t="s">
        <v>27</v>
      </c>
      <c r="C171" s="18" t="s">
        <v>2</v>
      </c>
      <c r="D171" s="19">
        <v>8</v>
      </c>
      <c r="E171" s="20"/>
      <c r="F171" s="21">
        <f>D171*E171</f>
        <v>0</v>
      </c>
    </row>
    <row r="172" spans="1:6" x14ac:dyDescent="0.3">
      <c r="A172" s="17"/>
      <c r="B172" s="22" t="s">
        <v>73</v>
      </c>
      <c r="C172" s="18"/>
      <c r="D172" s="23"/>
      <c r="E172" s="20"/>
      <c r="F172" s="21"/>
    </row>
    <row r="173" spans="1:6" x14ac:dyDescent="0.3">
      <c r="A173" s="17"/>
      <c r="B173" s="22" t="s">
        <v>69</v>
      </c>
      <c r="C173" s="18"/>
      <c r="D173" s="19"/>
      <c r="E173" s="20"/>
      <c r="F173" s="21"/>
    </row>
    <row r="174" spans="1:6" x14ac:dyDescent="0.3">
      <c r="A174" s="17">
        <v>14</v>
      </c>
      <c r="B174" s="18" t="s">
        <v>247</v>
      </c>
      <c r="C174" s="18" t="s">
        <v>1</v>
      </c>
      <c r="D174" s="19">
        <v>615</v>
      </c>
      <c r="E174" s="20"/>
      <c r="F174" s="21">
        <f t="shared" ref="F174" si="34">D174*E174</f>
        <v>0</v>
      </c>
    </row>
    <row r="175" spans="1:6" ht="36.6" x14ac:dyDescent="0.3">
      <c r="A175" s="17"/>
      <c r="B175" s="22" t="s">
        <v>249</v>
      </c>
      <c r="C175" s="18"/>
      <c r="D175" s="23"/>
      <c r="E175" s="20"/>
      <c r="F175" s="21"/>
    </row>
    <row r="176" spans="1:6" x14ac:dyDescent="0.3">
      <c r="A176" s="17"/>
      <c r="B176" s="22" t="s">
        <v>69</v>
      </c>
      <c r="C176" s="18"/>
      <c r="D176" s="19"/>
      <c r="E176" s="20"/>
      <c r="F176" s="21"/>
    </row>
    <row r="177" spans="1:6" ht="28.8" x14ac:dyDescent="0.3">
      <c r="A177" s="17">
        <v>15</v>
      </c>
      <c r="B177" s="18" t="s">
        <v>248</v>
      </c>
      <c r="C177" s="18" t="s">
        <v>1</v>
      </c>
      <c r="D177" s="19">
        <f>2*240</f>
        <v>480</v>
      </c>
      <c r="E177" s="20"/>
      <c r="F177" s="21">
        <f t="shared" ref="F177" si="35">D177*E177</f>
        <v>0</v>
      </c>
    </row>
    <row r="178" spans="1:6" x14ac:dyDescent="0.3">
      <c r="A178" s="17"/>
      <c r="B178" s="22" t="s">
        <v>132</v>
      </c>
      <c r="C178" s="18"/>
      <c r="D178" s="23"/>
      <c r="E178" s="20"/>
      <c r="F178" s="21"/>
    </row>
    <row r="179" spans="1:6" x14ac:dyDescent="0.3">
      <c r="A179" s="17"/>
      <c r="B179" s="22" t="s">
        <v>69</v>
      </c>
      <c r="C179" s="18"/>
      <c r="D179" s="19"/>
      <c r="E179" s="20"/>
      <c r="F179" s="21"/>
    </row>
    <row r="180" spans="1:6" x14ac:dyDescent="0.3">
      <c r="A180" s="17">
        <v>16</v>
      </c>
      <c r="B180" s="18" t="s">
        <v>86</v>
      </c>
      <c r="C180" s="18" t="s">
        <v>2</v>
      </c>
      <c r="D180" s="19">
        <v>28</v>
      </c>
      <c r="E180" s="20"/>
      <c r="F180" s="21">
        <f t="shared" ref="F180" si="36">D180*E180</f>
        <v>0</v>
      </c>
    </row>
    <row r="181" spans="1:6" ht="36.6" x14ac:dyDescent="0.3">
      <c r="A181" s="17"/>
      <c r="B181" s="22" t="s">
        <v>91</v>
      </c>
      <c r="C181" s="18"/>
      <c r="D181" s="23"/>
      <c r="E181" s="20"/>
      <c r="F181" s="21"/>
    </row>
    <row r="182" spans="1:6" x14ac:dyDescent="0.3">
      <c r="A182" s="17"/>
      <c r="B182" s="22" t="s">
        <v>69</v>
      </c>
      <c r="C182" s="18"/>
      <c r="D182" s="19"/>
      <c r="E182" s="20"/>
      <c r="F182" s="21"/>
    </row>
    <row r="183" spans="1:6" x14ac:dyDescent="0.3">
      <c r="A183" s="17">
        <v>17</v>
      </c>
      <c r="B183" s="18" t="s">
        <v>87</v>
      </c>
      <c r="C183" s="18" t="s">
        <v>2</v>
      </c>
      <c r="D183" s="19">
        <v>8</v>
      </c>
      <c r="E183" s="24"/>
      <c r="F183" s="21">
        <f t="shared" ref="F183" si="37">D183*E183</f>
        <v>0</v>
      </c>
    </row>
    <row r="184" spans="1:6" x14ac:dyDescent="0.3">
      <c r="A184" s="17"/>
      <c r="B184" s="22" t="s">
        <v>92</v>
      </c>
      <c r="C184" s="18"/>
      <c r="D184" s="23"/>
      <c r="E184" s="24"/>
      <c r="F184" s="21"/>
    </row>
    <row r="185" spans="1:6" x14ac:dyDescent="0.3">
      <c r="A185" s="17"/>
      <c r="B185" s="22" t="s">
        <v>69</v>
      </c>
      <c r="C185" s="18"/>
      <c r="D185" s="19"/>
      <c r="E185" s="24"/>
      <c r="F185" s="21"/>
    </row>
    <row r="186" spans="1:6" x14ac:dyDescent="0.3">
      <c r="A186" s="17">
        <v>18</v>
      </c>
      <c r="B186" s="18" t="s">
        <v>133</v>
      </c>
      <c r="C186" s="18" t="s">
        <v>1</v>
      </c>
      <c r="D186" s="19">
        <v>69</v>
      </c>
      <c r="E186" s="24"/>
      <c r="F186" s="21">
        <f t="shared" ref="F186" si="38">D186*E186</f>
        <v>0</v>
      </c>
    </row>
    <row r="187" spans="1:6" x14ac:dyDescent="0.3">
      <c r="A187" s="17"/>
      <c r="B187" s="22" t="s">
        <v>93</v>
      </c>
      <c r="C187" s="18"/>
      <c r="D187" s="23"/>
      <c r="E187" s="24"/>
      <c r="F187" s="21"/>
    </row>
    <row r="188" spans="1:6" x14ac:dyDescent="0.3">
      <c r="A188" s="17"/>
      <c r="B188" s="22" t="s">
        <v>90</v>
      </c>
      <c r="C188" s="18"/>
      <c r="D188" s="19"/>
      <c r="E188" s="24"/>
      <c r="F188" s="21"/>
    </row>
    <row r="189" spans="1:6" ht="28.8" x14ac:dyDescent="0.3">
      <c r="A189" s="17">
        <v>19</v>
      </c>
      <c r="B189" s="18" t="s">
        <v>287</v>
      </c>
      <c r="C189" s="18" t="s">
        <v>2</v>
      </c>
      <c r="D189" s="19">
        <v>1</v>
      </c>
      <c r="E189" s="24"/>
      <c r="F189" s="21">
        <f t="shared" ref="F189" si="39">D189*E189</f>
        <v>0</v>
      </c>
    </row>
    <row r="190" spans="1:6" x14ac:dyDescent="0.3">
      <c r="A190" s="17"/>
      <c r="B190" s="22" t="s">
        <v>81</v>
      </c>
      <c r="C190" s="18"/>
      <c r="D190" s="23"/>
      <c r="E190" s="24"/>
      <c r="F190" s="21"/>
    </row>
    <row r="191" spans="1:6" x14ac:dyDescent="0.3">
      <c r="A191" s="17"/>
      <c r="B191" s="22" t="s">
        <v>82</v>
      </c>
      <c r="C191" s="18"/>
      <c r="D191" s="19"/>
      <c r="E191" s="24"/>
      <c r="F191" s="21"/>
    </row>
    <row r="192" spans="1:6" x14ac:dyDescent="0.3">
      <c r="A192" s="17">
        <v>20</v>
      </c>
      <c r="B192" s="18" t="s">
        <v>10</v>
      </c>
      <c r="C192" s="18" t="s">
        <v>15</v>
      </c>
      <c r="D192" s="25">
        <v>98</v>
      </c>
      <c r="E192" s="24"/>
      <c r="F192" s="21">
        <f t="shared" ref="F192" si="40">D192*E192</f>
        <v>0</v>
      </c>
    </row>
    <row r="193" spans="1:6" ht="24.6" x14ac:dyDescent="0.3">
      <c r="A193" s="17"/>
      <c r="B193" s="22" t="s">
        <v>137</v>
      </c>
      <c r="C193" s="18"/>
      <c r="D193" s="23"/>
      <c r="E193" s="24"/>
      <c r="F193" s="21"/>
    </row>
    <row r="194" spans="1:6" x14ac:dyDescent="0.3">
      <c r="A194" s="17"/>
      <c r="B194" s="22" t="s">
        <v>138</v>
      </c>
      <c r="C194" s="18"/>
      <c r="D194" s="19"/>
      <c r="E194" s="24"/>
      <c r="F194" s="21"/>
    </row>
    <row r="195" spans="1:6" x14ac:dyDescent="0.3">
      <c r="A195" s="17">
        <v>21</v>
      </c>
      <c r="B195" s="18" t="s">
        <v>134</v>
      </c>
      <c r="C195" s="18" t="s">
        <v>1</v>
      </c>
      <c r="D195" s="25">
        <v>85</v>
      </c>
      <c r="E195" s="24"/>
      <c r="F195" s="21">
        <f t="shared" ref="F195" si="41">D195*E195</f>
        <v>0</v>
      </c>
    </row>
    <row r="196" spans="1:6" x14ac:dyDescent="0.3">
      <c r="A196" s="17"/>
      <c r="B196" s="22" t="s">
        <v>135</v>
      </c>
      <c r="C196" s="18"/>
      <c r="D196" s="23"/>
      <c r="E196" s="24"/>
      <c r="F196" s="21"/>
    </row>
    <row r="197" spans="1:6" x14ac:dyDescent="0.3">
      <c r="A197" s="17"/>
      <c r="B197" s="22" t="s">
        <v>90</v>
      </c>
      <c r="C197" s="18"/>
      <c r="D197" s="23"/>
      <c r="E197" s="24"/>
      <c r="F197" s="21"/>
    </row>
    <row r="198" spans="1:6" x14ac:dyDescent="0.3">
      <c r="A198" s="17">
        <v>22</v>
      </c>
      <c r="B198" s="18" t="s">
        <v>54</v>
      </c>
      <c r="C198" s="18" t="s">
        <v>2</v>
      </c>
      <c r="D198" s="19">
        <v>3</v>
      </c>
      <c r="E198" s="24"/>
      <c r="F198" s="21">
        <f t="shared" ref="F198" si="42">D198*E198</f>
        <v>0</v>
      </c>
    </row>
    <row r="199" spans="1:6" x14ac:dyDescent="0.3">
      <c r="A199" s="17"/>
      <c r="B199" s="22" t="s">
        <v>141</v>
      </c>
      <c r="C199" s="18"/>
      <c r="D199" s="23"/>
      <c r="E199" s="24"/>
      <c r="F199" s="21"/>
    </row>
    <row r="200" spans="1:6" x14ac:dyDescent="0.3">
      <c r="A200" s="17"/>
      <c r="B200" s="22" t="s">
        <v>82</v>
      </c>
      <c r="C200" s="18"/>
      <c r="D200" s="19"/>
      <c r="E200" s="24"/>
      <c r="F200" s="21"/>
    </row>
    <row r="201" spans="1:6" x14ac:dyDescent="0.3">
      <c r="A201" s="11" t="s">
        <v>32</v>
      </c>
      <c r="B201" s="15"/>
      <c r="C201" s="15"/>
      <c r="D201" s="15"/>
      <c r="E201" s="15"/>
      <c r="F201" s="26"/>
    </row>
    <row r="202" spans="1:6" x14ac:dyDescent="0.3">
      <c r="A202" s="17">
        <v>23</v>
      </c>
      <c r="B202" s="18" t="s">
        <v>142</v>
      </c>
      <c r="C202" s="18" t="s">
        <v>1</v>
      </c>
      <c r="D202" s="19">
        <f>D24+D27+D33+D36</f>
        <v>1010</v>
      </c>
      <c r="E202" s="20"/>
      <c r="F202" s="21">
        <f t="shared" ref="F202" si="43">D202*E202</f>
        <v>0</v>
      </c>
    </row>
    <row r="203" spans="1:6" x14ac:dyDescent="0.3">
      <c r="A203" s="17"/>
      <c r="B203" s="22" t="s">
        <v>143</v>
      </c>
      <c r="C203" s="18"/>
      <c r="D203" s="19"/>
      <c r="E203" s="20"/>
      <c r="F203" s="21"/>
    </row>
    <row r="204" spans="1:6" x14ac:dyDescent="0.3">
      <c r="A204" s="17"/>
      <c r="B204" s="22" t="s">
        <v>144</v>
      </c>
      <c r="C204" s="18"/>
      <c r="D204" s="19"/>
      <c r="E204" s="20"/>
      <c r="F204" s="21"/>
    </row>
    <row r="205" spans="1:6" x14ac:dyDescent="0.3">
      <c r="A205" s="17">
        <v>24</v>
      </c>
      <c r="B205" s="18" t="s">
        <v>145</v>
      </c>
      <c r="C205" s="18" t="s">
        <v>5</v>
      </c>
      <c r="D205" s="19">
        <v>5</v>
      </c>
      <c r="E205" s="20"/>
      <c r="F205" s="21">
        <f t="shared" ref="F205" si="44">D205*E205</f>
        <v>0</v>
      </c>
    </row>
    <row r="206" spans="1:6" x14ac:dyDescent="0.3">
      <c r="A206" s="17"/>
      <c r="B206" s="22" t="s">
        <v>146</v>
      </c>
      <c r="C206" s="18"/>
      <c r="D206" s="19"/>
      <c r="E206" s="20"/>
      <c r="F206" s="21"/>
    </row>
    <row r="207" spans="1:6" x14ac:dyDescent="0.3">
      <c r="A207" s="17"/>
      <c r="B207" s="22" t="s">
        <v>144</v>
      </c>
      <c r="C207" s="18"/>
      <c r="D207" s="19"/>
      <c r="E207" s="20"/>
      <c r="F207" s="21"/>
    </row>
    <row r="208" spans="1:6" x14ac:dyDescent="0.3">
      <c r="A208" s="17">
        <v>25</v>
      </c>
      <c r="B208" s="18" t="s">
        <v>55</v>
      </c>
      <c r="C208" s="18" t="s">
        <v>1</v>
      </c>
      <c r="D208" s="19">
        <f>D64</f>
        <v>550</v>
      </c>
      <c r="E208" s="20"/>
      <c r="F208" s="21">
        <f t="shared" ref="F208" si="45">D208*E208</f>
        <v>0</v>
      </c>
    </row>
    <row r="209" spans="1:6" x14ac:dyDescent="0.3">
      <c r="A209" s="17"/>
      <c r="B209" s="22" t="s">
        <v>147</v>
      </c>
      <c r="C209" s="18"/>
      <c r="D209" s="19"/>
      <c r="E209" s="20"/>
      <c r="F209" s="21"/>
    </row>
    <row r="210" spans="1:6" x14ac:dyDescent="0.3">
      <c r="A210" s="17"/>
      <c r="B210" s="22" t="s">
        <v>144</v>
      </c>
      <c r="C210" s="18"/>
      <c r="D210" s="19"/>
      <c r="E210" s="20"/>
      <c r="F210" s="21"/>
    </row>
    <row r="211" spans="1:6" x14ac:dyDescent="0.3">
      <c r="A211" s="17">
        <v>26</v>
      </c>
      <c r="B211" s="18" t="s">
        <v>14</v>
      </c>
      <c r="C211" s="18" t="s">
        <v>1</v>
      </c>
      <c r="D211" s="19">
        <f>5*550</f>
        <v>2750</v>
      </c>
      <c r="E211" s="20"/>
      <c r="F211" s="21">
        <f t="shared" ref="F211:F214" si="46">D211*E211</f>
        <v>0</v>
      </c>
    </row>
    <row r="212" spans="1:6" x14ac:dyDescent="0.3">
      <c r="A212" s="17"/>
      <c r="B212" s="22" t="s">
        <v>148</v>
      </c>
      <c r="C212" s="18"/>
      <c r="D212" s="19"/>
      <c r="E212" s="20"/>
      <c r="F212" s="21"/>
    </row>
    <row r="213" spans="1:6" x14ac:dyDescent="0.3">
      <c r="A213" s="17"/>
      <c r="B213" s="22" t="s">
        <v>144</v>
      </c>
      <c r="C213" s="18"/>
      <c r="D213" s="19"/>
      <c r="E213" s="20"/>
      <c r="F213" s="21"/>
    </row>
    <row r="214" spans="1:6" x14ac:dyDescent="0.3">
      <c r="A214" s="17">
        <v>27</v>
      </c>
      <c r="B214" s="18" t="s">
        <v>56</v>
      </c>
      <c r="C214" s="18" t="s">
        <v>5</v>
      </c>
      <c r="D214" s="19">
        <f>2*5</f>
        <v>10</v>
      </c>
      <c r="E214" s="20"/>
      <c r="F214" s="21">
        <f t="shared" si="46"/>
        <v>0</v>
      </c>
    </row>
    <row r="215" spans="1:6" x14ac:dyDescent="0.3">
      <c r="A215" s="17"/>
      <c r="B215" s="22" t="s">
        <v>149</v>
      </c>
      <c r="C215" s="18"/>
      <c r="D215" s="19"/>
      <c r="E215" s="20"/>
      <c r="F215" s="21"/>
    </row>
    <row r="216" spans="1:6" x14ac:dyDescent="0.3">
      <c r="A216" s="17"/>
      <c r="B216" s="22" t="s">
        <v>144</v>
      </c>
      <c r="C216" s="18"/>
      <c r="D216" s="19"/>
      <c r="E216" s="20"/>
      <c r="F216" s="21"/>
    </row>
    <row r="217" spans="1:6" x14ac:dyDescent="0.3">
      <c r="A217" s="17">
        <v>28</v>
      </c>
      <c r="B217" s="18" t="s">
        <v>28</v>
      </c>
      <c r="C217" s="18" t="s">
        <v>2</v>
      </c>
      <c r="D217" s="19">
        <v>50</v>
      </c>
      <c r="E217" s="20"/>
      <c r="F217" s="21">
        <f t="shared" ref="F217" si="47">D217*E217</f>
        <v>0</v>
      </c>
    </row>
    <row r="218" spans="1:6" x14ac:dyDescent="0.3">
      <c r="A218" s="17"/>
      <c r="B218" s="22" t="s">
        <v>96</v>
      </c>
      <c r="C218" s="18"/>
      <c r="D218" s="19"/>
      <c r="E218" s="20"/>
      <c r="F218" s="21"/>
    </row>
    <row r="219" spans="1:6" x14ac:dyDescent="0.3">
      <c r="A219" s="17"/>
      <c r="B219" s="22" t="s">
        <v>94</v>
      </c>
      <c r="C219" s="18"/>
      <c r="D219" s="19"/>
      <c r="E219" s="20"/>
      <c r="F219" s="21"/>
    </row>
    <row r="220" spans="1:6" x14ac:dyDescent="0.3">
      <c r="A220" s="17">
        <v>29</v>
      </c>
      <c r="B220" s="18" t="s">
        <v>29</v>
      </c>
      <c r="C220" s="18" t="s">
        <v>2</v>
      </c>
      <c r="D220" s="19">
        <v>8</v>
      </c>
      <c r="E220" s="20"/>
      <c r="F220" s="21">
        <f t="shared" ref="F220" si="48">D220*E220</f>
        <v>0</v>
      </c>
    </row>
    <row r="221" spans="1:6" x14ac:dyDescent="0.3">
      <c r="A221" s="17"/>
      <c r="B221" s="22" t="s">
        <v>97</v>
      </c>
      <c r="C221" s="18"/>
      <c r="D221" s="19"/>
      <c r="E221" s="20"/>
      <c r="F221" s="21"/>
    </row>
    <row r="222" spans="1:6" x14ac:dyDescent="0.3">
      <c r="A222" s="17"/>
      <c r="B222" s="22" t="s">
        <v>94</v>
      </c>
      <c r="C222" s="18"/>
      <c r="D222" s="19"/>
      <c r="E222" s="20"/>
      <c r="F222" s="21"/>
    </row>
    <row r="223" spans="1:6" x14ac:dyDescent="0.3">
      <c r="A223" s="17">
        <v>30</v>
      </c>
      <c r="B223" s="18" t="s">
        <v>38</v>
      </c>
      <c r="C223" s="18" t="s">
        <v>2</v>
      </c>
      <c r="D223" s="19">
        <v>5</v>
      </c>
      <c r="E223" s="20"/>
      <c r="F223" s="21">
        <f t="shared" ref="F223" si="49">D223*E223</f>
        <v>0</v>
      </c>
    </row>
    <row r="224" spans="1:6" x14ac:dyDescent="0.3">
      <c r="A224" s="17"/>
      <c r="B224" s="22" t="s">
        <v>98</v>
      </c>
      <c r="C224" s="18"/>
      <c r="D224" s="19"/>
      <c r="E224" s="20"/>
      <c r="F224" s="21"/>
    </row>
    <row r="225" spans="1:6" x14ac:dyDescent="0.3">
      <c r="A225" s="17"/>
      <c r="B225" s="22" t="s">
        <v>94</v>
      </c>
      <c r="C225" s="18"/>
      <c r="D225" s="19"/>
      <c r="E225" s="20"/>
      <c r="F225" s="21"/>
    </row>
    <row r="226" spans="1:6" x14ac:dyDescent="0.3">
      <c r="A226" s="17">
        <v>31</v>
      </c>
      <c r="B226" s="18" t="s">
        <v>150</v>
      </c>
      <c r="C226" s="18" t="s">
        <v>2</v>
      </c>
      <c r="D226" s="19"/>
      <c r="E226" s="20"/>
      <c r="F226" s="21">
        <f t="shared" ref="F226" si="50">D226*E226</f>
        <v>0</v>
      </c>
    </row>
    <row r="227" spans="1:6" x14ac:dyDescent="0.3">
      <c r="A227" s="17"/>
      <c r="B227" s="22" t="s">
        <v>71</v>
      </c>
      <c r="C227" s="18"/>
      <c r="D227" s="19"/>
      <c r="E227" s="20"/>
      <c r="F227" s="21"/>
    </row>
    <row r="228" spans="1:6" x14ac:dyDescent="0.3">
      <c r="A228" s="17"/>
      <c r="B228" s="22" t="s">
        <v>94</v>
      </c>
      <c r="C228" s="18"/>
      <c r="D228" s="19"/>
      <c r="E228" s="20"/>
      <c r="F228" s="21"/>
    </row>
    <row r="229" spans="1:6" x14ac:dyDescent="0.3">
      <c r="A229" s="17">
        <v>32</v>
      </c>
      <c r="B229" s="18" t="s">
        <v>139</v>
      </c>
      <c r="C229" s="18" t="s">
        <v>2</v>
      </c>
      <c r="D229" s="19">
        <v>5</v>
      </c>
      <c r="E229" s="20"/>
      <c r="F229" s="21">
        <f t="shared" ref="F229" si="51">D229*E229</f>
        <v>0</v>
      </c>
    </row>
    <row r="230" spans="1:6" ht="36.6" x14ac:dyDescent="0.3">
      <c r="A230" s="17"/>
      <c r="B230" s="22" t="s">
        <v>140</v>
      </c>
      <c r="C230" s="18"/>
      <c r="D230" s="23"/>
      <c r="E230" s="20"/>
      <c r="F230" s="21"/>
    </row>
    <row r="231" spans="1:6" x14ac:dyDescent="0.3">
      <c r="A231" s="17"/>
      <c r="B231" s="22" t="s">
        <v>82</v>
      </c>
      <c r="C231" s="18"/>
      <c r="D231" s="23"/>
      <c r="E231" s="20"/>
      <c r="F231" s="21"/>
    </row>
    <row r="232" spans="1:6" x14ac:dyDescent="0.3">
      <c r="A232" s="17">
        <v>33</v>
      </c>
      <c r="B232" s="18" t="s">
        <v>162</v>
      </c>
      <c r="C232" s="18" t="s">
        <v>2</v>
      </c>
      <c r="D232" s="19">
        <v>3</v>
      </c>
      <c r="E232" s="20"/>
      <c r="F232" s="21">
        <f t="shared" ref="F232" si="52">D232*E232</f>
        <v>0</v>
      </c>
    </row>
    <row r="233" spans="1:6" ht="36.6" x14ac:dyDescent="0.3">
      <c r="A233" s="17"/>
      <c r="B233" s="22" t="s">
        <v>163</v>
      </c>
      <c r="C233" s="18"/>
      <c r="D233" s="23"/>
      <c r="E233" s="20"/>
      <c r="F233" s="21"/>
    </row>
    <row r="234" spans="1:6" x14ac:dyDescent="0.3">
      <c r="A234" s="17"/>
      <c r="B234" s="22" t="s">
        <v>144</v>
      </c>
      <c r="C234" s="18"/>
      <c r="D234" s="23"/>
      <c r="E234" s="20"/>
      <c r="F234" s="21"/>
    </row>
    <row r="235" spans="1:6" x14ac:dyDescent="0.3">
      <c r="A235" s="14" t="s">
        <v>39</v>
      </c>
      <c r="B235" s="15"/>
      <c r="C235" s="15"/>
      <c r="D235" s="15"/>
      <c r="E235" s="15"/>
      <c r="F235" s="26"/>
    </row>
    <row r="236" spans="1:6" x14ac:dyDescent="0.3">
      <c r="A236" s="17">
        <v>34</v>
      </c>
      <c r="B236" s="18" t="s">
        <v>41</v>
      </c>
      <c r="C236" s="18" t="s">
        <v>2</v>
      </c>
      <c r="D236" s="19">
        <v>2</v>
      </c>
      <c r="E236" s="20"/>
      <c r="F236" s="21">
        <f t="shared" ref="F236" si="53">D236*E236</f>
        <v>0</v>
      </c>
    </row>
    <row r="237" spans="1:6" x14ac:dyDescent="0.3">
      <c r="A237" s="17"/>
      <c r="B237" s="22" t="s">
        <v>99</v>
      </c>
      <c r="C237" s="18"/>
      <c r="D237" s="19"/>
      <c r="E237" s="20"/>
      <c r="F237" s="21"/>
    </row>
    <row r="238" spans="1:6" x14ac:dyDescent="0.3">
      <c r="A238" s="17"/>
      <c r="B238" s="22" t="s">
        <v>94</v>
      </c>
      <c r="C238" s="18"/>
      <c r="D238" s="19"/>
      <c r="E238" s="20"/>
      <c r="F238" s="21"/>
    </row>
    <row r="239" spans="1:6" x14ac:dyDescent="0.3">
      <c r="A239" s="17">
        <v>35</v>
      </c>
      <c r="B239" s="18" t="s">
        <v>42</v>
      </c>
      <c r="C239" s="18" t="s">
        <v>2</v>
      </c>
      <c r="D239" s="19">
        <v>2</v>
      </c>
      <c r="E239" s="20"/>
      <c r="F239" s="21">
        <f t="shared" ref="F239" si="54">D239*E239</f>
        <v>0</v>
      </c>
    </row>
    <row r="240" spans="1:6" x14ac:dyDescent="0.3">
      <c r="A240" s="17"/>
      <c r="B240" s="22" t="s">
        <v>100</v>
      </c>
      <c r="C240" s="18"/>
      <c r="D240" s="19"/>
      <c r="E240" s="20"/>
      <c r="F240" s="21"/>
    </row>
    <row r="241" spans="1:6" x14ac:dyDescent="0.3">
      <c r="A241" s="17"/>
      <c r="B241" s="22" t="s">
        <v>83</v>
      </c>
      <c r="C241" s="18"/>
      <c r="D241" s="19"/>
      <c r="E241" s="20"/>
      <c r="F241" s="21"/>
    </row>
    <row r="242" spans="1:6" x14ac:dyDescent="0.3">
      <c r="A242" s="17">
        <v>36</v>
      </c>
      <c r="B242" s="18" t="s">
        <v>101</v>
      </c>
      <c r="C242" s="18" t="s">
        <v>1</v>
      </c>
      <c r="D242" s="19">
        <v>4</v>
      </c>
      <c r="E242" s="20"/>
      <c r="F242" s="21">
        <f t="shared" ref="F242" si="55">D242*E242</f>
        <v>0</v>
      </c>
    </row>
    <row r="243" spans="1:6" x14ac:dyDescent="0.3">
      <c r="A243" s="17"/>
      <c r="B243" s="22" t="s">
        <v>103</v>
      </c>
      <c r="C243" s="18"/>
      <c r="D243" s="19"/>
      <c r="E243" s="20"/>
      <c r="F243" s="21"/>
    </row>
    <row r="244" spans="1:6" x14ac:dyDescent="0.3">
      <c r="A244" s="17"/>
      <c r="B244" s="22" t="s">
        <v>102</v>
      </c>
      <c r="C244" s="18"/>
      <c r="D244" s="19"/>
      <c r="E244" s="20"/>
      <c r="F244" s="21"/>
    </row>
    <row r="245" spans="1:6" x14ac:dyDescent="0.3">
      <c r="A245" s="17">
        <v>37</v>
      </c>
      <c r="B245" s="18" t="s">
        <v>151</v>
      </c>
      <c r="C245" s="18" t="s">
        <v>2</v>
      </c>
      <c r="D245" s="19">
        <v>3</v>
      </c>
      <c r="E245" s="20"/>
      <c r="F245" s="21">
        <f t="shared" ref="F245" si="56">D245*E245</f>
        <v>0</v>
      </c>
    </row>
    <row r="246" spans="1:6" x14ac:dyDescent="0.3">
      <c r="A246" s="17"/>
      <c r="B246" s="22" t="s">
        <v>152</v>
      </c>
      <c r="C246" s="18"/>
      <c r="D246" s="19"/>
      <c r="E246" s="20"/>
      <c r="F246" s="21"/>
    </row>
    <row r="247" spans="1:6" x14ac:dyDescent="0.3">
      <c r="A247" s="17"/>
      <c r="B247" s="22" t="s">
        <v>40</v>
      </c>
      <c r="C247" s="18"/>
      <c r="D247" s="19"/>
      <c r="E247" s="20"/>
      <c r="F247" s="21"/>
    </row>
    <row r="248" spans="1:6" x14ac:dyDescent="0.3">
      <c r="A248" s="17">
        <v>38</v>
      </c>
      <c r="B248" s="18" t="s">
        <v>154</v>
      </c>
      <c r="C248" s="18" t="s">
        <v>2</v>
      </c>
      <c r="D248" s="19">
        <v>3</v>
      </c>
      <c r="E248" s="20"/>
      <c r="F248" s="21">
        <f t="shared" ref="F248" si="57">D248*E248</f>
        <v>0</v>
      </c>
    </row>
    <row r="249" spans="1:6" x14ac:dyDescent="0.3">
      <c r="A249" s="17"/>
      <c r="B249" s="22" t="s">
        <v>153</v>
      </c>
      <c r="C249" s="18"/>
      <c r="D249" s="19"/>
      <c r="E249" s="20"/>
      <c r="F249" s="21"/>
    </row>
    <row r="250" spans="1:6" x14ac:dyDescent="0.3">
      <c r="A250" s="17"/>
      <c r="B250" s="22" t="s">
        <v>82</v>
      </c>
      <c r="C250" s="18"/>
      <c r="D250" s="19"/>
      <c r="E250" s="20"/>
      <c r="F250" s="21"/>
    </row>
    <row r="251" spans="1:6" x14ac:dyDescent="0.3">
      <c r="A251" s="14" t="s">
        <v>44</v>
      </c>
      <c r="B251" s="15"/>
      <c r="C251" s="15"/>
      <c r="D251" s="15"/>
      <c r="E251" s="15"/>
      <c r="F251" s="26"/>
    </row>
    <row r="252" spans="1:6" x14ac:dyDescent="0.3">
      <c r="A252" s="17">
        <v>39</v>
      </c>
      <c r="B252" s="18" t="s">
        <v>58</v>
      </c>
      <c r="C252" s="18" t="s">
        <v>2</v>
      </c>
      <c r="D252" s="19">
        <v>1</v>
      </c>
      <c r="E252" s="20"/>
      <c r="F252" s="21">
        <f t="shared" ref="F252:F300" si="58">D252*E252</f>
        <v>0</v>
      </c>
    </row>
    <row r="253" spans="1:6" x14ac:dyDescent="0.3">
      <c r="A253" s="17"/>
      <c r="B253" s="22" t="s">
        <v>155</v>
      </c>
      <c r="C253" s="18"/>
      <c r="D253" s="19"/>
      <c r="E253" s="20"/>
      <c r="F253" s="21"/>
    </row>
    <row r="254" spans="1:6" x14ac:dyDescent="0.3">
      <c r="A254" s="17"/>
      <c r="B254" s="22" t="s">
        <v>156</v>
      </c>
      <c r="C254" s="18"/>
      <c r="D254" s="19"/>
      <c r="E254" s="20"/>
      <c r="F254" s="21"/>
    </row>
    <row r="255" spans="1:6" x14ac:dyDescent="0.3">
      <c r="A255" s="17">
        <v>40</v>
      </c>
      <c r="B255" s="18" t="s">
        <v>158</v>
      </c>
      <c r="C255" s="18" t="s">
        <v>2</v>
      </c>
      <c r="D255" s="19">
        <v>1</v>
      </c>
      <c r="E255" s="20"/>
      <c r="F255" s="21">
        <f t="shared" ref="F255" si="59">D255*E255</f>
        <v>0</v>
      </c>
    </row>
    <row r="256" spans="1:6" x14ac:dyDescent="0.3">
      <c r="A256" s="17"/>
      <c r="B256" s="22" t="s">
        <v>159</v>
      </c>
      <c r="C256" s="18"/>
      <c r="D256" s="19"/>
      <c r="E256" s="20"/>
      <c r="F256" s="21"/>
    </row>
    <row r="257" spans="1:6" x14ac:dyDescent="0.3">
      <c r="A257" s="17"/>
      <c r="B257" s="22" t="s">
        <v>156</v>
      </c>
      <c r="C257" s="18"/>
      <c r="D257" s="19"/>
      <c r="E257" s="20"/>
      <c r="F257" s="21"/>
    </row>
    <row r="258" spans="1:6" x14ac:dyDescent="0.3">
      <c r="A258" s="17">
        <v>41</v>
      </c>
      <c r="B258" s="18" t="s">
        <v>161</v>
      </c>
      <c r="C258" s="18" t="s">
        <v>2</v>
      </c>
      <c r="D258" s="19">
        <v>4</v>
      </c>
      <c r="E258" s="20"/>
      <c r="F258" s="21">
        <f t="shared" ref="F258:F261" si="60">D258*E258</f>
        <v>0</v>
      </c>
    </row>
    <row r="259" spans="1:6" ht="36.6" x14ac:dyDescent="0.3">
      <c r="A259" s="17"/>
      <c r="B259" s="22" t="s">
        <v>160</v>
      </c>
      <c r="C259" s="18"/>
      <c r="D259" s="19"/>
      <c r="E259" s="20"/>
      <c r="F259" s="21"/>
    </row>
    <row r="260" spans="1:6" x14ac:dyDescent="0.3">
      <c r="A260" s="17"/>
      <c r="B260" s="22" t="s">
        <v>156</v>
      </c>
      <c r="C260" s="18"/>
      <c r="D260" s="19"/>
      <c r="E260" s="20"/>
      <c r="F260" s="21"/>
    </row>
    <row r="261" spans="1:6" ht="28.8" x14ac:dyDescent="0.3">
      <c r="A261" s="17">
        <v>42</v>
      </c>
      <c r="B261" s="18" t="s">
        <v>164</v>
      </c>
      <c r="C261" s="18" t="s">
        <v>2</v>
      </c>
      <c r="D261" s="19">
        <v>3</v>
      </c>
      <c r="E261" s="20"/>
      <c r="F261" s="21">
        <f t="shared" si="60"/>
        <v>0</v>
      </c>
    </row>
    <row r="262" spans="1:6" ht="36.6" x14ac:dyDescent="0.3">
      <c r="A262" s="17"/>
      <c r="B262" s="22" t="s">
        <v>163</v>
      </c>
      <c r="C262" s="18"/>
      <c r="D262" s="19"/>
      <c r="E262" s="20"/>
      <c r="F262" s="21"/>
    </row>
    <row r="263" spans="1:6" x14ac:dyDescent="0.3">
      <c r="A263" s="17"/>
      <c r="B263" s="22" t="s">
        <v>144</v>
      </c>
      <c r="C263" s="18"/>
      <c r="D263" s="19"/>
      <c r="E263" s="20"/>
      <c r="F263" s="21"/>
    </row>
    <row r="264" spans="1:6" x14ac:dyDescent="0.3">
      <c r="A264" s="17">
        <v>43</v>
      </c>
      <c r="B264" s="18" t="s">
        <v>45</v>
      </c>
      <c r="C264" s="18" t="s">
        <v>2</v>
      </c>
      <c r="D264" s="19">
        <v>4</v>
      </c>
      <c r="E264" s="20"/>
      <c r="F264" s="21">
        <f t="shared" ref="F264" si="61">D264*E264</f>
        <v>0</v>
      </c>
    </row>
    <row r="265" spans="1:6" x14ac:dyDescent="0.3">
      <c r="A265" s="17"/>
      <c r="B265" s="22" t="s">
        <v>105</v>
      </c>
      <c r="C265" s="18"/>
      <c r="D265" s="19"/>
      <c r="E265" s="20"/>
      <c r="F265" s="21"/>
    </row>
    <row r="266" spans="1:6" x14ac:dyDescent="0.3">
      <c r="A266" s="17"/>
      <c r="B266" s="22" t="s">
        <v>106</v>
      </c>
      <c r="C266" s="18"/>
      <c r="D266" s="19"/>
      <c r="E266" s="20"/>
      <c r="F266" s="21"/>
    </row>
    <row r="267" spans="1:6" x14ac:dyDescent="0.3">
      <c r="A267" s="17">
        <v>44</v>
      </c>
      <c r="B267" s="18" t="s">
        <v>46</v>
      </c>
      <c r="C267" s="18" t="s">
        <v>2</v>
      </c>
      <c r="D267" s="19">
        <v>4</v>
      </c>
      <c r="E267" s="20"/>
      <c r="F267" s="21">
        <f t="shared" ref="F267" si="62">D267*E267</f>
        <v>0</v>
      </c>
    </row>
    <row r="268" spans="1:6" x14ac:dyDescent="0.3">
      <c r="A268" s="17"/>
      <c r="B268" s="22" t="s">
        <v>105</v>
      </c>
      <c r="C268" s="18"/>
      <c r="D268" s="19"/>
      <c r="E268" s="20"/>
      <c r="F268" s="21"/>
    </row>
    <row r="269" spans="1:6" x14ac:dyDescent="0.3">
      <c r="A269" s="17"/>
      <c r="B269" s="22" t="s">
        <v>106</v>
      </c>
      <c r="C269" s="18"/>
      <c r="D269" s="19"/>
      <c r="E269" s="20"/>
      <c r="F269" s="21"/>
    </row>
    <row r="270" spans="1:6" x14ac:dyDescent="0.3">
      <c r="A270" s="17">
        <v>45</v>
      </c>
      <c r="B270" s="18" t="s">
        <v>165</v>
      </c>
      <c r="C270" s="18" t="s">
        <v>1</v>
      </c>
      <c r="D270" s="19">
        <f>200+570</f>
        <v>770</v>
      </c>
      <c r="E270" s="20"/>
      <c r="F270" s="21">
        <f t="shared" ref="F270" si="63">D270*E270</f>
        <v>0</v>
      </c>
    </row>
    <row r="271" spans="1:6" ht="36.6" x14ac:dyDescent="0.3">
      <c r="A271" s="17"/>
      <c r="B271" s="22" t="s">
        <v>166</v>
      </c>
      <c r="C271" s="18"/>
      <c r="D271" s="19"/>
      <c r="E271" s="20"/>
      <c r="F271" s="21"/>
    </row>
    <row r="272" spans="1:6" x14ac:dyDescent="0.3">
      <c r="A272" s="17"/>
      <c r="B272" s="22" t="s">
        <v>156</v>
      </c>
      <c r="C272" s="18"/>
      <c r="D272" s="19"/>
      <c r="E272" s="20"/>
      <c r="F272" s="21"/>
    </row>
    <row r="273" spans="1:6" x14ac:dyDescent="0.3">
      <c r="A273" s="17">
        <v>46</v>
      </c>
      <c r="B273" s="18" t="s">
        <v>167</v>
      </c>
      <c r="C273" s="18" t="s">
        <v>1</v>
      </c>
      <c r="D273" s="19">
        <v>570</v>
      </c>
      <c r="E273" s="20"/>
      <c r="F273" s="21">
        <f t="shared" ref="F273" si="64">D273*E273</f>
        <v>0</v>
      </c>
    </row>
    <row r="274" spans="1:6" x14ac:dyDescent="0.3">
      <c r="A274" s="17"/>
      <c r="B274" s="22" t="s">
        <v>168</v>
      </c>
      <c r="C274" s="18"/>
      <c r="D274" s="19"/>
      <c r="E274" s="20"/>
      <c r="F274" s="21"/>
    </row>
    <row r="275" spans="1:6" x14ac:dyDescent="0.3">
      <c r="A275" s="17"/>
      <c r="B275" s="22" t="s">
        <v>156</v>
      </c>
      <c r="C275" s="18"/>
      <c r="D275" s="19"/>
      <c r="E275" s="20"/>
      <c r="F275" s="21"/>
    </row>
    <row r="276" spans="1:6" x14ac:dyDescent="0.3">
      <c r="A276" s="17">
        <v>47</v>
      </c>
      <c r="B276" s="18" t="s">
        <v>59</v>
      </c>
      <c r="C276" s="18" t="s">
        <v>1</v>
      </c>
      <c r="D276" s="19">
        <v>370</v>
      </c>
      <c r="E276" s="20"/>
      <c r="F276" s="21">
        <f t="shared" ref="F276" si="65">D276*E276</f>
        <v>0</v>
      </c>
    </row>
    <row r="277" spans="1:6" ht="86.4" x14ac:dyDescent="0.3">
      <c r="A277" s="17"/>
      <c r="B277" s="18" t="s">
        <v>169</v>
      </c>
      <c r="C277" s="18"/>
      <c r="D277" s="19"/>
      <c r="E277" s="20"/>
      <c r="F277" s="21"/>
    </row>
    <row r="278" spans="1:6" x14ac:dyDescent="0.3">
      <c r="A278" s="17"/>
      <c r="B278" s="22" t="s">
        <v>156</v>
      </c>
      <c r="C278" s="18"/>
      <c r="D278" s="19"/>
      <c r="E278" s="20"/>
      <c r="F278" s="21"/>
    </row>
    <row r="279" spans="1:6" x14ac:dyDescent="0.3">
      <c r="A279" s="17">
        <v>48</v>
      </c>
      <c r="B279" s="18" t="s">
        <v>11</v>
      </c>
      <c r="C279" s="18" t="s">
        <v>2</v>
      </c>
      <c r="D279" s="19">
        <v>1</v>
      </c>
      <c r="E279" s="20"/>
      <c r="F279" s="21">
        <f t="shared" ref="F279" si="66">D279*E279</f>
        <v>0</v>
      </c>
    </row>
    <row r="280" spans="1:6" x14ac:dyDescent="0.3">
      <c r="A280" s="17"/>
      <c r="B280" s="18" t="s">
        <v>43</v>
      </c>
      <c r="C280" s="18"/>
      <c r="D280" s="19"/>
      <c r="E280" s="20"/>
      <c r="F280" s="21"/>
    </row>
    <row r="281" spans="1:6" x14ac:dyDescent="0.3">
      <c r="A281" s="17"/>
      <c r="B281" s="22" t="s">
        <v>156</v>
      </c>
      <c r="C281" s="18"/>
      <c r="D281" s="19"/>
      <c r="E281" s="20"/>
      <c r="F281" s="21"/>
    </row>
    <row r="282" spans="1:6" x14ac:dyDescent="0.3">
      <c r="A282" s="17">
        <v>49</v>
      </c>
      <c r="B282" s="18" t="s">
        <v>170</v>
      </c>
      <c r="C282" s="18" t="s">
        <v>2</v>
      </c>
      <c r="D282" s="19">
        <v>4</v>
      </c>
      <c r="E282" s="20"/>
      <c r="F282" s="21">
        <f t="shared" ref="F282" si="67">D282*E282</f>
        <v>0</v>
      </c>
    </row>
    <row r="283" spans="1:6" ht="48.6" x14ac:dyDescent="0.3">
      <c r="A283" s="17"/>
      <c r="B283" s="22" t="s">
        <v>171</v>
      </c>
      <c r="C283" s="18"/>
      <c r="D283" s="19"/>
      <c r="E283" s="20"/>
      <c r="F283" s="21"/>
    </row>
    <row r="284" spans="1:6" x14ac:dyDescent="0.3">
      <c r="A284" s="17"/>
      <c r="B284" s="22" t="s">
        <v>106</v>
      </c>
      <c r="C284" s="18"/>
      <c r="D284" s="19"/>
      <c r="E284" s="20"/>
      <c r="F284" s="21"/>
    </row>
    <row r="285" spans="1:6" x14ac:dyDescent="0.3">
      <c r="A285" s="17">
        <v>50</v>
      </c>
      <c r="B285" s="18" t="s">
        <v>49</v>
      </c>
      <c r="C285" s="18" t="s">
        <v>2</v>
      </c>
      <c r="D285" s="19">
        <v>6</v>
      </c>
      <c r="E285" s="20"/>
      <c r="F285" s="21">
        <f t="shared" ref="F285" si="68">D285*E285</f>
        <v>0</v>
      </c>
    </row>
    <row r="286" spans="1:6" ht="48.6" x14ac:dyDescent="0.3">
      <c r="A286" s="17"/>
      <c r="B286" s="22" t="s">
        <v>118</v>
      </c>
      <c r="C286" s="18"/>
      <c r="D286" s="19"/>
      <c r="E286" s="20"/>
      <c r="F286" s="21"/>
    </row>
    <row r="287" spans="1:6" x14ac:dyDescent="0.3">
      <c r="A287" s="17"/>
      <c r="B287" s="22" t="s">
        <v>117</v>
      </c>
      <c r="C287" s="18"/>
      <c r="D287" s="19"/>
      <c r="E287" s="20"/>
      <c r="F287" s="21"/>
    </row>
    <row r="288" spans="1:6" x14ac:dyDescent="0.3">
      <c r="A288" s="17">
        <v>51</v>
      </c>
      <c r="B288" s="18" t="s">
        <v>116</v>
      </c>
      <c r="C288" s="18" t="s">
        <v>2</v>
      </c>
      <c r="D288" s="19">
        <v>4</v>
      </c>
      <c r="E288" s="20"/>
      <c r="F288" s="21">
        <f t="shared" ref="F288" si="69">D288*E288</f>
        <v>0</v>
      </c>
    </row>
    <row r="289" spans="1:6" ht="36.6" x14ac:dyDescent="0.3">
      <c r="A289" s="17"/>
      <c r="B289" s="22" t="s">
        <v>119</v>
      </c>
      <c r="C289" s="18"/>
      <c r="D289" s="19"/>
      <c r="E289" s="20"/>
      <c r="F289" s="21"/>
    </row>
    <row r="290" spans="1:6" x14ac:dyDescent="0.3">
      <c r="A290" s="17"/>
      <c r="B290" s="22" t="s">
        <v>117</v>
      </c>
      <c r="C290" s="18"/>
      <c r="D290" s="19"/>
      <c r="E290" s="20"/>
      <c r="F290" s="21"/>
    </row>
    <row r="291" spans="1:6" x14ac:dyDescent="0.3">
      <c r="A291" s="17">
        <v>52</v>
      </c>
      <c r="B291" s="18" t="s">
        <v>60</v>
      </c>
      <c r="C291" s="18" t="s">
        <v>2</v>
      </c>
      <c r="D291" s="19">
        <v>10</v>
      </c>
      <c r="E291" s="20"/>
      <c r="F291" s="21">
        <f t="shared" si="58"/>
        <v>0</v>
      </c>
    </row>
    <row r="292" spans="1:6" ht="72.599999999999994" x14ac:dyDescent="0.3">
      <c r="A292" s="17"/>
      <c r="B292" s="22" t="s">
        <v>172</v>
      </c>
      <c r="C292" s="18"/>
      <c r="D292" s="19"/>
      <c r="E292" s="20"/>
      <c r="F292" s="21"/>
    </row>
    <row r="293" spans="1:6" x14ac:dyDescent="0.3">
      <c r="A293" s="17"/>
      <c r="B293" s="22" t="s">
        <v>156</v>
      </c>
      <c r="C293" s="18"/>
      <c r="D293" s="19"/>
      <c r="E293" s="20"/>
      <c r="F293" s="21"/>
    </row>
    <row r="294" spans="1:6" x14ac:dyDescent="0.3">
      <c r="A294" s="17">
        <v>53</v>
      </c>
      <c r="B294" s="18" t="s">
        <v>13</v>
      </c>
      <c r="C294" s="18" t="s">
        <v>16</v>
      </c>
      <c r="D294" s="19">
        <v>198</v>
      </c>
      <c r="E294" s="20"/>
      <c r="F294" s="21">
        <f t="shared" si="58"/>
        <v>0</v>
      </c>
    </row>
    <row r="295" spans="1:6" ht="72.599999999999994" x14ac:dyDescent="0.3">
      <c r="A295" s="17"/>
      <c r="B295" s="22" t="s">
        <v>115</v>
      </c>
      <c r="C295" s="18"/>
      <c r="D295" s="19"/>
      <c r="E295" s="20"/>
      <c r="F295" s="21"/>
    </row>
    <row r="296" spans="1:6" x14ac:dyDescent="0.3">
      <c r="A296" s="17"/>
      <c r="B296" s="22" t="s">
        <v>114</v>
      </c>
      <c r="C296" s="18"/>
      <c r="D296" s="19"/>
      <c r="E296" s="20"/>
      <c r="F296" s="21"/>
    </row>
    <row r="297" spans="1:6" ht="28.8" x14ac:dyDescent="0.3">
      <c r="A297" s="17">
        <v>54</v>
      </c>
      <c r="B297" s="18" t="s">
        <v>183</v>
      </c>
      <c r="C297" s="18" t="s">
        <v>16</v>
      </c>
      <c r="D297" s="19">
        <f>50+48</f>
        <v>98</v>
      </c>
      <c r="E297" s="20"/>
      <c r="F297" s="21">
        <f t="shared" si="58"/>
        <v>0</v>
      </c>
    </row>
    <row r="298" spans="1:6" ht="36.6" x14ac:dyDescent="0.3">
      <c r="A298" s="17"/>
      <c r="B298" s="22" t="s">
        <v>173</v>
      </c>
      <c r="C298" s="18"/>
      <c r="D298" s="19"/>
      <c r="E298" s="20"/>
      <c r="F298" s="21"/>
    </row>
    <row r="299" spans="1:6" x14ac:dyDescent="0.3">
      <c r="A299" s="17"/>
      <c r="B299" s="22" t="s">
        <v>114</v>
      </c>
      <c r="C299" s="18"/>
      <c r="D299" s="19"/>
      <c r="E299" s="20"/>
      <c r="F299" s="21"/>
    </row>
    <row r="300" spans="1:6" x14ac:dyDescent="0.3">
      <c r="A300" s="17">
        <v>55</v>
      </c>
      <c r="B300" s="18" t="s">
        <v>184</v>
      </c>
      <c r="C300" s="18" t="s">
        <v>16</v>
      </c>
      <c r="D300" s="19">
        <f>50+48</f>
        <v>98</v>
      </c>
      <c r="E300" s="20"/>
      <c r="F300" s="21">
        <f t="shared" si="58"/>
        <v>0</v>
      </c>
    </row>
    <row r="301" spans="1:6" ht="36.6" x14ac:dyDescent="0.3">
      <c r="A301" s="17"/>
      <c r="B301" s="22" t="s">
        <v>173</v>
      </c>
      <c r="C301" s="18"/>
      <c r="D301" s="19"/>
      <c r="E301" s="20"/>
      <c r="F301" s="21"/>
    </row>
    <row r="302" spans="1:6" x14ac:dyDescent="0.3">
      <c r="A302" s="17"/>
      <c r="B302" s="22" t="s">
        <v>114</v>
      </c>
      <c r="C302" s="18"/>
      <c r="D302" s="19"/>
      <c r="E302" s="20"/>
      <c r="F302" s="21"/>
    </row>
    <row r="303" spans="1:6" x14ac:dyDescent="0.3">
      <c r="A303" s="14" t="s">
        <v>174</v>
      </c>
      <c r="B303" s="15"/>
      <c r="C303" s="15"/>
      <c r="D303" s="15"/>
      <c r="E303" s="15"/>
      <c r="F303" s="26"/>
    </row>
    <row r="304" spans="1:6" x14ac:dyDescent="0.3">
      <c r="A304" s="17">
        <v>56</v>
      </c>
      <c r="B304" s="18" t="s">
        <v>157</v>
      </c>
      <c r="C304" s="18" t="s">
        <v>2</v>
      </c>
      <c r="D304" s="19">
        <v>1</v>
      </c>
      <c r="E304" s="20"/>
      <c r="F304" s="21">
        <f t="shared" ref="F304" si="70">D304*E304</f>
        <v>0</v>
      </c>
    </row>
    <row r="305" spans="1:6" x14ac:dyDescent="0.3">
      <c r="A305" s="17"/>
      <c r="B305" s="22" t="s">
        <v>155</v>
      </c>
      <c r="C305" s="18"/>
      <c r="D305" s="19"/>
      <c r="E305" s="20"/>
      <c r="F305" s="21"/>
    </row>
    <row r="306" spans="1:6" x14ac:dyDescent="0.3">
      <c r="A306" s="17"/>
      <c r="B306" s="22" t="s">
        <v>156</v>
      </c>
      <c r="C306" s="18"/>
      <c r="D306" s="19"/>
      <c r="E306" s="20"/>
      <c r="F306" s="21"/>
    </row>
    <row r="307" spans="1:6" x14ac:dyDescent="0.3">
      <c r="A307" s="17">
        <v>57</v>
      </c>
      <c r="B307" s="18" t="s">
        <v>177</v>
      </c>
      <c r="C307" s="18" t="s">
        <v>1</v>
      </c>
      <c r="D307" s="19">
        <f>2*215</f>
        <v>430</v>
      </c>
      <c r="E307" s="20"/>
      <c r="F307" s="21">
        <f t="shared" ref="F307" si="71">D307*E307</f>
        <v>0</v>
      </c>
    </row>
    <row r="308" spans="1:6" x14ac:dyDescent="0.3">
      <c r="A308" s="17"/>
      <c r="B308" s="22" t="s">
        <v>175</v>
      </c>
      <c r="C308" s="18"/>
      <c r="D308" s="19"/>
      <c r="E308" s="20"/>
      <c r="F308" s="21"/>
    </row>
    <row r="309" spans="1:6" x14ac:dyDescent="0.3">
      <c r="A309" s="17"/>
      <c r="B309" s="22" t="s">
        <v>144</v>
      </c>
      <c r="C309" s="18"/>
      <c r="D309" s="19"/>
      <c r="E309" s="20"/>
      <c r="F309" s="21"/>
    </row>
    <row r="310" spans="1:6" x14ac:dyDescent="0.3">
      <c r="A310" s="17">
        <v>58</v>
      </c>
      <c r="B310" s="18" t="s">
        <v>176</v>
      </c>
      <c r="C310" s="18" t="s">
        <v>1</v>
      </c>
      <c r="D310" s="19">
        <f>2*85+40</f>
        <v>210</v>
      </c>
      <c r="E310" s="20"/>
      <c r="F310" s="21">
        <f t="shared" ref="F310" si="72">D310*E310</f>
        <v>0</v>
      </c>
    </row>
    <row r="311" spans="1:6" ht="36.6" x14ac:dyDescent="0.3">
      <c r="A311" s="17"/>
      <c r="B311" s="22" t="s">
        <v>178</v>
      </c>
      <c r="C311" s="18"/>
      <c r="D311" s="19"/>
      <c r="E311" s="20"/>
      <c r="F311" s="21"/>
    </row>
    <row r="312" spans="1:6" x14ac:dyDescent="0.3">
      <c r="A312" s="17"/>
      <c r="B312" s="22" t="s">
        <v>144</v>
      </c>
      <c r="C312" s="18"/>
      <c r="D312" s="19"/>
      <c r="E312" s="20"/>
      <c r="F312" s="21"/>
    </row>
    <row r="313" spans="1:6" x14ac:dyDescent="0.3">
      <c r="A313" s="17">
        <v>59</v>
      </c>
      <c r="B313" s="18" t="s">
        <v>219</v>
      </c>
      <c r="C313" s="18" t="s">
        <v>1</v>
      </c>
      <c r="D313" s="19">
        <v>340</v>
      </c>
      <c r="E313" s="20"/>
      <c r="F313" s="21">
        <f t="shared" ref="F313" si="73">D313*E313</f>
        <v>0</v>
      </c>
    </row>
    <row r="314" spans="1:6" ht="36.6" x14ac:dyDescent="0.3">
      <c r="A314" s="17"/>
      <c r="B314" s="22" t="s">
        <v>220</v>
      </c>
      <c r="C314" s="18"/>
      <c r="D314" s="19"/>
      <c r="E314" s="20"/>
      <c r="F314" s="21"/>
    </row>
    <row r="315" spans="1:6" x14ac:dyDescent="0.3">
      <c r="A315" s="17"/>
      <c r="B315" s="22" t="s">
        <v>144</v>
      </c>
      <c r="C315" s="18"/>
      <c r="D315" s="19"/>
      <c r="E315" s="20"/>
      <c r="F315" s="21"/>
    </row>
    <row r="316" spans="1:6" x14ac:dyDescent="0.3">
      <c r="A316" s="17">
        <v>60</v>
      </c>
      <c r="B316" s="18" t="s">
        <v>179</v>
      </c>
      <c r="C316" s="18" t="s">
        <v>1</v>
      </c>
      <c r="D316" s="19">
        <f>105+300</f>
        <v>405</v>
      </c>
      <c r="E316" s="20"/>
      <c r="F316" s="21">
        <f t="shared" ref="F316" si="74">D316*E316</f>
        <v>0</v>
      </c>
    </row>
    <row r="317" spans="1:6" ht="36.6" x14ac:dyDescent="0.3">
      <c r="A317" s="17"/>
      <c r="B317" s="22" t="s">
        <v>181</v>
      </c>
      <c r="C317" s="18"/>
      <c r="D317" s="19"/>
      <c r="E317" s="20"/>
      <c r="F317" s="21"/>
    </row>
    <row r="318" spans="1:6" x14ac:dyDescent="0.3">
      <c r="A318" s="17"/>
      <c r="B318" s="22" t="s">
        <v>156</v>
      </c>
      <c r="C318" s="18"/>
      <c r="D318" s="19"/>
      <c r="E318" s="20"/>
      <c r="F318" s="21"/>
    </row>
    <row r="319" spans="1:6" x14ac:dyDescent="0.3">
      <c r="A319" s="17">
        <v>61</v>
      </c>
      <c r="B319" s="18" t="s">
        <v>180</v>
      </c>
      <c r="C319" s="18" t="s">
        <v>1</v>
      </c>
      <c r="D319" s="19">
        <v>300</v>
      </c>
      <c r="E319" s="20"/>
      <c r="F319" s="21">
        <f t="shared" ref="F319" si="75">D319*E319</f>
        <v>0</v>
      </c>
    </row>
    <row r="320" spans="1:6" x14ac:dyDescent="0.3">
      <c r="A320" s="17"/>
      <c r="B320" s="22" t="s">
        <v>182</v>
      </c>
      <c r="C320" s="18"/>
      <c r="D320" s="19"/>
      <c r="E320" s="20"/>
      <c r="F320" s="21"/>
    </row>
    <row r="321" spans="1:6" x14ac:dyDescent="0.3">
      <c r="A321" s="17"/>
      <c r="B321" s="22" t="s">
        <v>156</v>
      </c>
      <c r="C321" s="18"/>
      <c r="D321" s="19"/>
      <c r="E321" s="20"/>
      <c r="F321" s="21"/>
    </row>
    <row r="322" spans="1:6" x14ac:dyDescent="0.3">
      <c r="A322" s="14" t="s">
        <v>61</v>
      </c>
      <c r="B322" s="15"/>
      <c r="C322" s="15"/>
      <c r="D322" s="15"/>
      <c r="E322" s="15"/>
      <c r="F322" s="26"/>
    </row>
    <row r="323" spans="1:6" x14ac:dyDescent="0.3">
      <c r="A323" s="17">
        <v>62</v>
      </c>
      <c r="B323" s="18" t="s">
        <v>62</v>
      </c>
      <c r="C323" s="18" t="s">
        <v>4</v>
      </c>
      <c r="D323" s="19">
        <v>220</v>
      </c>
      <c r="E323" s="20"/>
      <c r="F323" s="21">
        <f t="shared" ref="F323:F366" si="76">D323*E323</f>
        <v>0</v>
      </c>
    </row>
    <row r="324" spans="1:6" x14ac:dyDescent="0.3">
      <c r="A324" s="17"/>
      <c r="B324" s="22" t="s">
        <v>195</v>
      </c>
      <c r="C324" s="18"/>
      <c r="D324" s="19"/>
      <c r="E324" s="20"/>
      <c r="F324" s="21"/>
    </row>
    <row r="325" spans="1:6" x14ac:dyDescent="0.3">
      <c r="A325" s="17"/>
      <c r="B325" s="22" t="s">
        <v>189</v>
      </c>
      <c r="C325" s="18"/>
      <c r="D325" s="19"/>
      <c r="E325" s="20"/>
      <c r="F325" s="21"/>
    </row>
    <row r="326" spans="1:6" x14ac:dyDescent="0.3">
      <c r="A326" s="17">
        <v>63</v>
      </c>
      <c r="B326" s="18" t="s">
        <v>190</v>
      </c>
      <c r="C326" s="18" t="s">
        <v>4</v>
      </c>
      <c r="D326" s="19">
        <v>50</v>
      </c>
      <c r="E326" s="20"/>
      <c r="F326" s="21">
        <f t="shared" si="76"/>
        <v>0</v>
      </c>
    </row>
    <row r="327" spans="1:6" x14ac:dyDescent="0.3">
      <c r="A327" s="17"/>
      <c r="B327" s="22" t="s">
        <v>279</v>
      </c>
      <c r="C327" s="18"/>
      <c r="D327" s="19"/>
      <c r="E327" s="20"/>
      <c r="F327" s="21"/>
    </row>
    <row r="328" spans="1:6" x14ac:dyDescent="0.3">
      <c r="A328" s="17"/>
      <c r="B328" s="22" t="s">
        <v>189</v>
      </c>
      <c r="C328" s="18"/>
      <c r="D328" s="19"/>
      <c r="E328" s="20"/>
      <c r="F328" s="21"/>
    </row>
    <row r="329" spans="1:6" x14ac:dyDescent="0.3">
      <c r="A329" s="17">
        <v>64</v>
      </c>
      <c r="B329" s="18" t="s">
        <v>191</v>
      </c>
      <c r="C329" s="18" t="s">
        <v>4</v>
      </c>
      <c r="D329" s="19">
        <v>20</v>
      </c>
      <c r="E329" s="20"/>
      <c r="F329" s="21">
        <f t="shared" si="76"/>
        <v>0</v>
      </c>
    </row>
    <row r="330" spans="1:6" x14ac:dyDescent="0.3">
      <c r="A330" s="17"/>
      <c r="B330" s="22" t="s">
        <v>192</v>
      </c>
      <c r="C330" s="18"/>
      <c r="D330" s="19"/>
      <c r="E330" s="20"/>
      <c r="F330" s="21"/>
    </row>
    <row r="331" spans="1:6" x14ac:dyDescent="0.3">
      <c r="A331" s="17"/>
      <c r="B331" s="22" t="s">
        <v>189</v>
      </c>
      <c r="C331" s="18"/>
      <c r="D331" s="19"/>
      <c r="E331" s="20"/>
      <c r="F331" s="21"/>
    </row>
    <row r="332" spans="1:6" x14ac:dyDescent="0.3">
      <c r="A332" s="17">
        <v>65</v>
      </c>
      <c r="B332" s="18" t="s">
        <v>185</v>
      </c>
      <c r="C332" s="18" t="s">
        <v>1</v>
      </c>
      <c r="D332" s="19">
        <v>350</v>
      </c>
      <c r="E332" s="24"/>
      <c r="F332" s="21">
        <f t="shared" ref="F332" si="77">D332*E332</f>
        <v>0</v>
      </c>
    </row>
    <row r="333" spans="1:6" x14ac:dyDescent="0.3">
      <c r="A333" s="17"/>
      <c r="B333" s="22" t="s">
        <v>76</v>
      </c>
      <c r="C333" s="18"/>
      <c r="D333" s="19"/>
      <c r="E333" s="20"/>
      <c r="F333" s="21"/>
    </row>
    <row r="334" spans="1:6" x14ac:dyDescent="0.3">
      <c r="A334" s="17"/>
      <c r="B334" s="22" t="s">
        <v>90</v>
      </c>
      <c r="C334" s="18"/>
      <c r="D334" s="19"/>
      <c r="E334" s="20"/>
      <c r="F334" s="21"/>
    </row>
    <row r="335" spans="1:6" x14ac:dyDescent="0.3">
      <c r="A335" s="17">
        <v>66</v>
      </c>
      <c r="B335" s="18" t="s">
        <v>188</v>
      </c>
      <c r="C335" s="18" t="s">
        <v>3</v>
      </c>
      <c r="D335" s="19">
        <v>1</v>
      </c>
      <c r="E335" s="20"/>
      <c r="F335" s="21">
        <f t="shared" si="76"/>
        <v>0</v>
      </c>
    </row>
    <row r="336" spans="1:6" x14ac:dyDescent="0.3">
      <c r="A336" s="17"/>
      <c r="B336" s="22" t="s">
        <v>63</v>
      </c>
      <c r="C336" s="18"/>
      <c r="D336" s="19"/>
      <c r="E336" s="20"/>
      <c r="F336" s="21"/>
    </row>
    <row r="337" spans="1:6" x14ac:dyDescent="0.3">
      <c r="A337" s="17"/>
      <c r="B337" s="22" t="s">
        <v>189</v>
      </c>
      <c r="C337" s="18"/>
      <c r="D337" s="19"/>
      <c r="E337" s="20"/>
      <c r="F337" s="21"/>
    </row>
    <row r="338" spans="1:6" x14ac:dyDescent="0.3">
      <c r="A338" s="17">
        <v>67</v>
      </c>
      <c r="B338" s="18" t="s">
        <v>64</v>
      </c>
      <c r="C338" s="18" t="s">
        <v>3</v>
      </c>
      <c r="D338" s="19">
        <v>1</v>
      </c>
      <c r="E338" s="20"/>
      <c r="F338" s="21">
        <f t="shared" si="76"/>
        <v>0</v>
      </c>
    </row>
    <row r="339" spans="1:6" x14ac:dyDescent="0.3">
      <c r="A339" s="17"/>
      <c r="B339" s="22" t="s">
        <v>63</v>
      </c>
      <c r="C339" s="28"/>
      <c r="D339" s="19"/>
      <c r="E339" s="20"/>
      <c r="F339" s="21"/>
    </row>
    <row r="340" spans="1:6" x14ac:dyDescent="0.3">
      <c r="A340" s="17"/>
      <c r="B340" s="22" t="s">
        <v>281</v>
      </c>
      <c r="C340" s="28"/>
      <c r="D340" s="19"/>
      <c r="E340" s="20"/>
      <c r="F340" s="21"/>
    </row>
    <row r="341" spans="1:6" x14ac:dyDescent="0.3">
      <c r="A341" s="17">
        <v>68</v>
      </c>
      <c r="B341" s="28" t="s">
        <v>186</v>
      </c>
      <c r="C341" s="28" t="s">
        <v>3</v>
      </c>
      <c r="D341" s="19">
        <v>1</v>
      </c>
      <c r="E341" s="20"/>
      <c r="F341" s="21">
        <f t="shared" si="76"/>
        <v>0</v>
      </c>
    </row>
    <row r="342" spans="1:6" x14ac:dyDescent="0.3">
      <c r="A342" s="17"/>
      <c r="B342" s="22" t="s">
        <v>63</v>
      </c>
      <c r="C342" s="28"/>
      <c r="D342" s="19"/>
      <c r="E342" s="20"/>
      <c r="F342" s="21"/>
    </row>
    <row r="343" spans="1:6" x14ac:dyDescent="0.3">
      <c r="A343" s="17"/>
      <c r="B343" s="22" t="s">
        <v>189</v>
      </c>
      <c r="C343" s="28"/>
      <c r="D343" s="19"/>
      <c r="E343" s="20"/>
      <c r="F343" s="21"/>
    </row>
    <row r="344" spans="1:6" x14ac:dyDescent="0.3">
      <c r="A344" s="17">
        <v>69</v>
      </c>
      <c r="B344" s="28" t="s">
        <v>187</v>
      </c>
      <c r="C344" s="28" t="s">
        <v>3</v>
      </c>
      <c r="D344" s="19">
        <v>1</v>
      </c>
      <c r="E344" s="20"/>
      <c r="F344" s="21">
        <f t="shared" si="76"/>
        <v>0</v>
      </c>
    </row>
    <row r="345" spans="1:6" x14ac:dyDescent="0.3">
      <c r="A345" s="17"/>
      <c r="B345" s="22" t="s">
        <v>63</v>
      </c>
      <c r="C345" s="28"/>
      <c r="D345" s="19"/>
      <c r="E345" s="20"/>
      <c r="F345" s="21"/>
    </row>
    <row r="346" spans="1:6" x14ac:dyDescent="0.3">
      <c r="A346" s="17"/>
      <c r="B346" s="22" t="s">
        <v>189</v>
      </c>
      <c r="C346" s="28"/>
      <c r="D346" s="19"/>
      <c r="E346" s="20"/>
      <c r="F346" s="21"/>
    </row>
    <row r="347" spans="1:6" x14ac:dyDescent="0.3">
      <c r="A347" s="17">
        <v>70</v>
      </c>
      <c r="B347" s="28" t="s">
        <v>290</v>
      </c>
      <c r="C347" s="28" t="s">
        <v>3</v>
      </c>
      <c r="D347" s="19">
        <v>2</v>
      </c>
      <c r="E347" s="20"/>
      <c r="F347" s="21">
        <f t="shared" si="76"/>
        <v>0</v>
      </c>
    </row>
    <row r="348" spans="1:6" ht="36.6" x14ac:dyDescent="0.3">
      <c r="A348" s="17"/>
      <c r="B348" s="22" t="s">
        <v>291</v>
      </c>
      <c r="C348" s="28"/>
      <c r="D348" s="19"/>
      <c r="E348" s="20"/>
      <c r="F348" s="21"/>
    </row>
    <row r="349" spans="1:6" x14ac:dyDescent="0.3">
      <c r="A349" s="17"/>
      <c r="B349" s="22" t="s">
        <v>189</v>
      </c>
      <c r="C349" s="28"/>
      <c r="D349" s="19"/>
      <c r="E349" s="20"/>
      <c r="F349" s="21"/>
    </row>
    <row r="350" spans="1:6" ht="28.8" x14ac:dyDescent="0.3">
      <c r="A350" s="17">
        <v>71</v>
      </c>
      <c r="B350" s="28" t="s">
        <v>294</v>
      </c>
      <c r="C350" s="28" t="s">
        <v>4</v>
      </c>
      <c r="D350" s="19">
        <v>10</v>
      </c>
      <c r="E350" s="20"/>
      <c r="F350" s="21">
        <f t="shared" si="76"/>
        <v>0</v>
      </c>
    </row>
    <row r="351" spans="1:6" x14ac:dyDescent="0.3">
      <c r="A351" s="17"/>
      <c r="B351" s="49" t="s">
        <v>293</v>
      </c>
      <c r="C351" s="28"/>
      <c r="D351" s="19"/>
      <c r="E351" s="20"/>
      <c r="F351" s="21"/>
    </row>
    <row r="352" spans="1:6" x14ac:dyDescent="0.3">
      <c r="A352" s="17"/>
      <c r="B352" s="22" t="s">
        <v>189</v>
      </c>
      <c r="C352" s="28"/>
      <c r="D352" s="19"/>
      <c r="E352" s="20"/>
      <c r="F352" s="21"/>
    </row>
    <row r="353" spans="1:6" x14ac:dyDescent="0.3">
      <c r="A353" s="17">
        <v>72</v>
      </c>
      <c r="B353" s="28" t="s">
        <v>6</v>
      </c>
      <c r="C353" s="28" t="s">
        <v>4</v>
      </c>
      <c r="D353" s="19">
        <v>20</v>
      </c>
      <c r="E353" s="20"/>
      <c r="F353" s="21">
        <f t="shared" si="76"/>
        <v>0</v>
      </c>
    </row>
    <row r="354" spans="1:6" x14ac:dyDescent="0.3">
      <c r="A354" s="17"/>
      <c r="B354" s="22" t="s">
        <v>196</v>
      </c>
      <c r="C354" s="28"/>
      <c r="D354" s="19"/>
      <c r="E354" s="20"/>
      <c r="F354" s="21"/>
    </row>
    <row r="355" spans="1:6" x14ac:dyDescent="0.3">
      <c r="A355" s="17"/>
      <c r="B355" s="22" t="s">
        <v>189</v>
      </c>
      <c r="C355" s="28"/>
      <c r="D355" s="19"/>
      <c r="E355" s="20"/>
      <c r="F355" s="21"/>
    </row>
    <row r="356" spans="1:6" x14ac:dyDescent="0.3">
      <c r="A356" s="17">
        <v>73</v>
      </c>
      <c r="B356" s="28" t="s">
        <v>197</v>
      </c>
      <c r="C356" s="28" t="s">
        <v>2</v>
      </c>
      <c r="D356" s="19">
        <v>0</v>
      </c>
      <c r="E356" s="20"/>
      <c r="F356" s="21">
        <f t="shared" si="76"/>
        <v>0</v>
      </c>
    </row>
    <row r="357" spans="1:6" x14ac:dyDescent="0.3">
      <c r="A357" s="17"/>
      <c r="B357" s="22" t="s">
        <v>198</v>
      </c>
      <c r="C357" s="28"/>
      <c r="D357" s="19"/>
      <c r="E357" s="20"/>
      <c r="F357" s="21"/>
    </row>
    <row r="358" spans="1:6" x14ac:dyDescent="0.3">
      <c r="A358" s="17">
        <v>74</v>
      </c>
      <c r="B358" s="28" t="s">
        <v>199</v>
      </c>
      <c r="C358" s="28" t="s">
        <v>2</v>
      </c>
      <c r="D358" s="19">
        <v>0</v>
      </c>
      <c r="E358" s="20"/>
      <c r="F358" s="21">
        <f t="shared" si="76"/>
        <v>0</v>
      </c>
    </row>
    <row r="359" spans="1:6" x14ac:dyDescent="0.3">
      <c r="A359" s="17"/>
      <c r="B359" s="22" t="s">
        <v>198</v>
      </c>
      <c r="C359" s="28"/>
      <c r="D359" s="19"/>
      <c r="E359" s="20"/>
      <c r="F359" s="21"/>
    </row>
    <row r="360" spans="1:6" x14ac:dyDescent="0.3">
      <c r="A360" s="17">
        <v>75</v>
      </c>
      <c r="B360" s="28" t="s">
        <v>200</v>
      </c>
      <c r="C360" s="28"/>
      <c r="D360" s="19"/>
      <c r="E360" s="20"/>
      <c r="F360" s="21">
        <f t="shared" si="76"/>
        <v>0</v>
      </c>
    </row>
    <row r="361" spans="1:6" ht="24.6" x14ac:dyDescent="0.3">
      <c r="A361" s="17"/>
      <c r="B361" s="22" t="s">
        <v>201</v>
      </c>
      <c r="C361" s="28" t="s">
        <v>3</v>
      </c>
      <c r="D361" s="19">
        <v>1</v>
      </c>
      <c r="E361" s="20"/>
      <c r="F361" s="21">
        <f t="shared" si="76"/>
        <v>0</v>
      </c>
    </row>
    <row r="362" spans="1:6" x14ac:dyDescent="0.3">
      <c r="A362" s="17"/>
      <c r="B362" s="22" t="s">
        <v>285</v>
      </c>
      <c r="C362" s="28"/>
      <c r="D362" s="19"/>
      <c r="E362" s="20"/>
      <c r="F362" s="21"/>
    </row>
    <row r="363" spans="1:6" x14ac:dyDescent="0.3">
      <c r="A363" s="17">
        <v>76</v>
      </c>
      <c r="B363" s="28" t="s">
        <v>289</v>
      </c>
      <c r="C363" s="28" t="s">
        <v>3</v>
      </c>
      <c r="D363" s="19">
        <v>1</v>
      </c>
      <c r="E363" s="20"/>
      <c r="F363" s="21">
        <f t="shared" ref="F363:F365" si="78">D363*E363</f>
        <v>0</v>
      </c>
    </row>
    <row r="364" spans="1:6" x14ac:dyDescent="0.3">
      <c r="A364" s="17"/>
      <c r="B364" s="22" t="s">
        <v>43</v>
      </c>
      <c r="C364" s="28"/>
      <c r="D364" s="19"/>
      <c r="E364" s="20"/>
      <c r="F364" s="21"/>
    </row>
    <row r="365" spans="1:6" x14ac:dyDescent="0.3">
      <c r="A365" s="17"/>
      <c r="B365" s="22" t="s">
        <v>278</v>
      </c>
      <c r="C365" s="28"/>
      <c r="D365" s="19"/>
      <c r="E365" s="20"/>
      <c r="F365" s="21"/>
    </row>
    <row r="366" spans="1:6" ht="15" thickBot="1" x14ac:dyDescent="0.35">
      <c r="A366" s="17">
        <v>77</v>
      </c>
      <c r="B366" s="28" t="s">
        <v>65</v>
      </c>
      <c r="C366" s="28" t="s">
        <v>4</v>
      </c>
      <c r="D366" s="19">
        <v>0</v>
      </c>
      <c r="E366" s="20"/>
      <c r="F366" s="21">
        <f t="shared" si="76"/>
        <v>0</v>
      </c>
    </row>
    <row r="367" spans="1:6" ht="15" thickBot="1" x14ac:dyDescent="0.35">
      <c r="A367" s="42"/>
      <c r="B367" s="43"/>
      <c r="C367" s="43"/>
      <c r="D367" s="43"/>
      <c r="E367" s="43"/>
      <c r="F367" s="44"/>
    </row>
    <row r="368" spans="1:6" x14ac:dyDescent="0.3">
      <c r="E368" s="45" t="s">
        <v>66</v>
      </c>
      <c r="F368" s="46">
        <f>SUM(F8:F367)</f>
        <v>0</v>
      </c>
    </row>
    <row r="370" spans="1:6" ht="28.2" customHeight="1" x14ac:dyDescent="0.3">
      <c r="A370" s="51" t="s">
        <v>193</v>
      </c>
      <c r="B370" s="51"/>
      <c r="C370" s="51"/>
      <c r="D370" s="51"/>
      <c r="E370" s="51"/>
      <c r="F370" s="51"/>
    </row>
    <row r="371" spans="1:6" ht="15.6" x14ac:dyDescent="0.3">
      <c r="A371" s="52" t="s">
        <v>17</v>
      </c>
      <c r="B371" s="52"/>
      <c r="C371" s="52"/>
      <c r="D371" s="52"/>
      <c r="E371" s="52"/>
      <c r="F371" s="52"/>
    </row>
  </sheetData>
  <mergeCells count="3">
    <mergeCell ref="A2:F2"/>
    <mergeCell ref="A370:F370"/>
    <mergeCell ref="A371:F371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0"/>
  <sheetViews>
    <sheetView zoomScale="80" zoomScaleNormal="80" workbookViewId="0">
      <selection activeCell="B327" sqref="B327"/>
    </sheetView>
  </sheetViews>
  <sheetFormatPr defaultRowHeight="14.4" x14ac:dyDescent="0.3"/>
  <cols>
    <col min="1" max="1" width="5.77734375" customWidth="1"/>
    <col min="2" max="2" width="64.5546875" customWidth="1"/>
    <col min="3" max="3" width="7.88671875" bestFit="1" customWidth="1"/>
    <col min="4" max="4" width="8.109375" bestFit="1" customWidth="1"/>
    <col min="5" max="5" width="14" bestFit="1" customWidth="1"/>
    <col min="6" max="6" width="12.5546875" customWidth="1"/>
    <col min="7" max="7" width="8.88671875" customWidth="1"/>
  </cols>
  <sheetData>
    <row r="1" spans="1:6" x14ac:dyDescent="0.3">
      <c r="F1" s="1"/>
    </row>
    <row r="2" spans="1:6" ht="72.599999999999994" customHeight="1" x14ac:dyDescent="0.3">
      <c r="A2" s="50" t="s">
        <v>68</v>
      </c>
      <c r="B2" s="50"/>
      <c r="C2" s="50"/>
      <c r="D2" s="50"/>
      <c r="E2" s="50"/>
      <c r="F2" s="50"/>
    </row>
    <row r="3" spans="1:6" ht="21" x14ac:dyDescent="0.4">
      <c r="A3" s="2" t="s">
        <v>18</v>
      </c>
      <c r="B3" s="2"/>
      <c r="C3" s="2"/>
      <c r="D3" s="2"/>
      <c r="F3" s="55">
        <v>45339</v>
      </c>
    </row>
    <row r="4" spans="1:6" ht="4.5" customHeight="1" thickBot="1" x14ac:dyDescent="0.35"/>
    <row r="5" spans="1:6" ht="15" thickBot="1" x14ac:dyDescent="0.35">
      <c r="A5" s="3" t="s">
        <v>19</v>
      </c>
      <c r="B5" s="4"/>
      <c r="C5" s="4"/>
      <c r="D5" s="4"/>
      <c r="E5" s="4"/>
      <c r="F5" s="5"/>
    </row>
    <row r="6" spans="1:6" x14ac:dyDescent="0.3">
      <c r="A6" s="6" t="s">
        <v>20</v>
      </c>
      <c r="B6" s="7" t="s">
        <v>7</v>
      </c>
      <c r="C6" s="7" t="s">
        <v>8</v>
      </c>
      <c r="D6" s="8" t="s">
        <v>9</v>
      </c>
      <c r="E6" s="9" t="s">
        <v>21</v>
      </c>
      <c r="F6" s="10" t="s">
        <v>22</v>
      </c>
    </row>
    <row r="7" spans="1:6" ht="5.4" customHeight="1" x14ac:dyDescent="0.3">
      <c r="A7" s="11"/>
      <c r="B7" s="12"/>
      <c r="C7" s="12"/>
      <c r="D7" s="12"/>
      <c r="E7" s="12"/>
      <c r="F7" s="13"/>
    </row>
    <row r="8" spans="1:6" x14ac:dyDescent="0.3">
      <c r="A8" s="14" t="s">
        <v>23</v>
      </c>
      <c r="B8" s="15"/>
      <c r="C8" s="15"/>
      <c r="D8" s="15"/>
      <c r="E8" s="15"/>
      <c r="F8" s="16"/>
    </row>
    <row r="9" spans="1:6" x14ac:dyDescent="0.3">
      <c r="A9" s="17">
        <v>1</v>
      </c>
      <c r="B9" s="18" t="s">
        <v>24</v>
      </c>
      <c r="C9" s="18" t="s">
        <v>1</v>
      </c>
      <c r="D9" s="19">
        <v>60</v>
      </c>
      <c r="E9" s="20"/>
      <c r="F9" s="21">
        <f>D9*E9</f>
        <v>0</v>
      </c>
    </row>
    <row r="10" spans="1:6" x14ac:dyDescent="0.3">
      <c r="A10" s="17"/>
      <c r="B10" s="22" t="s">
        <v>203</v>
      </c>
      <c r="C10" s="18"/>
      <c r="D10" s="19"/>
      <c r="E10" s="20"/>
      <c r="F10" s="21"/>
    </row>
    <row r="11" spans="1:6" x14ac:dyDescent="0.3">
      <c r="A11" s="17"/>
      <c r="B11" s="22" t="s">
        <v>138</v>
      </c>
      <c r="C11" s="18"/>
      <c r="D11" s="19"/>
      <c r="E11" s="20"/>
      <c r="F11" s="21"/>
    </row>
    <row r="12" spans="1:6" x14ac:dyDescent="0.3">
      <c r="A12" s="17">
        <v>2</v>
      </c>
      <c r="B12" s="18" t="s">
        <v>25</v>
      </c>
      <c r="C12" s="18" t="s">
        <v>1</v>
      </c>
      <c r="D12" s="19">
        <v>60</v>
      </c>
      <c r="E12" s="20"/>
      <c r="F12" s="21">
        <f t="shared" ref="F12:F21" si="0">D12*E12</f>
        <v>0</v>
      </c>
    </row>
    <row r="13" spans="1:6" x14ac:dyDescent="0.3">
      <c r="A13" s="17"/>
      <c r="B13" s="22" t="s">
        <v>203</v>
      </c>
      <c r="C13" s="18"/>
      <c r="D13" s="19"/>
      <c r="E13" s="20"/>
      <c r="F13" s="21"/>
    </row>
    <row r="14" spans="1:6" x14ac:dyDescent="0.3">
      <c r="A14" s="17"/>
      <c r="B14" s="22" t="s">
        <v>138</v>
      </c>
      <c r="C14" s="18"/>
      <c r="D14" s="19"/>
      <c r="E14" s="20"/>
      <c r="F14" s="21"/>
    </row>
    <row r="15" spans="1:6" x14ac:dyDescent="0.3">
      <c r="A15" s="17">
        <v>3</v>
      </c>
      <c r="B15" s="18" t="s">
        <v>26</v>
      </c>
      <c r="C15" s="18" t="s">
        <v>2</v>
      </c>
      <c r="D15" s="19">
        <v>7</v>
      </c>
      <c r="E15" s="20"/>
      <c r="F15" s="21">
        <f t="shared" si="0"/>
        <v>0</v>
      </c>
    </row>
    <row r="16" spans="1:6" x14ac:dyDescent="0.3">
      <c r="A16" s="17"/>
      <c r="B16" s="22" t="s">
        <v>205</v>
      </c>
      <c r="C16" s="18"/>
      <c r="D16" s="19"/>
      <c r="E16" s="20"/>
      <c r="F16" s="21"/>
    </row>
    <row r="17" spans="1:6" x14ac:dyDescent="0.3">
      <c r="A17" s="17"/>
      <c r="B17" s="22" t="s">
        <v>204</v>
      </c>
      <c r="C17" s="18"/>
      <c r="D17" s="19"/>
      <c r="E17" s="20"/>
      <c r="F17" s="21"/>
    </row>
    <row r="18" spans="1:6" x14ac:dyDescent="0.3">
      <c r="A18" s="17">
        <v>4</v>
      </c>
      <c r="B18" s="18" t="s">
        <v>70</v>
      </c>
      <c r="C18" s="18" t="s">
        <v>2</v>
      </c>
      <c r="D18" s="19">
        <v>1</v>
      </c>
      <c r="E18" s="20"/>
      <c r="F18" s="21">
        <f t="shared" si="0"/>
        <v>0</v>
      </c>
    </row>
    <row r="19" spans="1:6" x14ac:dyDescent="0.3">
      <c r="A19" s="17"/>
      <c r="B19" s="22" t="s">
        <v>71</v>
      </c>
      <c r="C19" s="18"/>
      <c r="D19" s="19"/>
      <c r="E19" s="20"/>
      <c r="F19" s="21"/>
    </row>
    <row r="20" spans="1:6" x14ac:dyDescent="0.3">
      <c r="A20" s="17"/>
      <c r="B20" s="22" t="s">
        <v>204</v>
      </c>
      <c r="C20" s="18"/>
      <c r="D20" s="19"/>
      <c r="E20" s="20"/>
      <c r="F20" s="21"/>
    </row>
    <row r="21" spans="1:6" x14ac:dyDescent="0.3">
      <c r="A21" s="17">
        <v>5</v>
      </c>
      <c r="B21" s="18" t="s">
        <v>27</v>
      </c>
      <c r="C21" s="18" t="s">
        <v>2</v>
      </c>
      <c r="D21" s="19">
        <v>4</v>
      </c>
      <c r="E21" s="20"/>
      <c r="F21" s="21">
        <f t="shared" si="0"/>
        <v>0</v>
      </c>
    </row>
    <row r="22" spans="1:6" x14ac:dyDescent="0.3">
      <c r="A22" s="17"/>
      <c r="B22" s="22" t="s">
        <v>206</v>
      </c>
      <c r="C22" s="18"/>
      <c r="D22" s="23"/>
      <c r="E22" s="20"/>
      <c r="F22" s="21"/>
    </row>
    <row r="23" spans="1:6" x14ac:dyDescent="0.3">
      <c r="A23" s="17"/>
      <c r="B23" s="22" t="s">
        <v>204</v>
      </c>
      <c r="C23" s="18"/>
      <c r="D23" s="19"/>
      <c r="E23" s="20"/>
      <c r="F23" s="21"/>
    </row>
    <row r="24" spans="1:6" x14ac:dyDescent="0.3">
      <c r="A24" s="17">
        <v>6</v>
      </c>
      <c r="B24" s="18" t="s">
        <v>74</v>
      </c>
      <c r="C24" s="18" t="s">
        <v>1</v>
      </c>
      <c r="D24" s="19">
        <v>45</v>
      </c>
      <c r="E24" s="24"/>
      <c r="F24" s="21">
        <f t="shared" ref="F24" si="1">D24*E24</f>
        <v>0</v>
      </c>
    </row>
    <row r="25" spans="1:6" x14ac:dyDescent="0.3">
      <c r="A25" s="17"/>
      <c r="B25" s="22" t="s">
        <v>210</v>
      </c>
      <c r="C25" s="18"/>
      <c r="D25" s="23"/>
      <c r="E25" s="24"/>
      <c r="F25" s="21"/>
    </row>
    <row r="26" spans="1:6" x14ac:dyDescent="0.3">
      <c r="A26" s="17"/>
      <c r="B26" s="22" t="s">
        <v>204</v>
      </c>
      <c r="C26" s="18"/>
      <c r="D26" s="19"/>
      <c r="E26" s="24"/>
      <c r="F26" s="21"/>
    </row>
    <row r="27" spans="1:6" x14ac:dyDescent="0.3">
      <c r="A27" s="17">
        <v>7</v>
      </c>
      <c r="B27" s="18" t="s">
        <v>75</v>
      </c>
      <c r="C27" s="18" t="s">
        <v>1</v>
      </c>
      <c r="D27" s="19">
        <v>45</v>
      </c>
      <c r="E27" s="24"/>
      <c r="F27" s="21">
        <f t="shared" ref="F27" si="2">D27*E27</f>
        <v>0</v>
      </c>
    </row>
    <row r="28" spans="1:6" x14ac:dyDescent="0.3">
      <c r="A28" s="17"/>
      <c r="B28" s="22" t="s">
        <v>210</v>
      </c>
      <c r="C28" s="18"/>
      <c r="D28" s="23"/>
      <c r="E28" s="24"/>
      <c r="F28" s="21"/>
    </row>
    <row r="29" spans="1:6" x14ac:dyDescent="0.3">
      <c r="A29" s="17"/>
      <c r="B29" s="22" t="s">
        <v>204</v>
      </c>
      <c r="C29" s="18"/>
      <c r="D29" s="19"/>
      <c r="E29" s="24"/>
      <c r="F29" s="21"/>
    </row>
    <row r="30" spans="1:6" x14ac:dyDescent="0.3">
      <c r="A30" s="17">
        <v>8</v>
      </c>
      <c r="B30" s="18" t="s">
        <v>207</v>
      </c>
      <c r="C30" s="18" t="s">
        <v>1</v>
      </c>
      <c r="D30" s="19">
        <v>45</v>
      </c>
      <c r="E30" s="24"/>
      <c r="F30" s="21"/>
    </row>
    <row r="31" spans="1:6" x14ac:dyDescent="0.3">
      <c r="A31" s="17"/>
      <c r="B31" s="22" t="s">
        <v>211</v>
      </c>
      <c r="C31" s="18"/>
      <c r="D31" s="19"/>
      <c r="E31" s="24"/>
      <c r="F31" s="21"/>
    </row>
    <row r="32" spans="1:6" x14ac:dyDescent="0.3">
      <c r="A32" s="17"/>
      <c r="B32" s="22" t="s">
        <v>204</v>
      </c>
      <c r="C32" s="18"/>
      <c r="D32" s="19"/>
      <c r="E32" s="24"/>
      <c r="F32" s="21"/>
    </row>
    <row r="33" spans="1:6" x14ac:dyDescent="0.3">
      <c r="A33" s="17">
        <v>9</v>
      </c>
      <c r="B33" s="18" t="s">
        <v>78</v>
      </c>
      <c r="C33" s="18" t="s">
        <v>1</v>
      </c>
      <c r="D33" s="19">
        <v>215</v>
      </c>
      <c r="E33" s="24"/>
      <c r="F33" s="21">
        <f t="shared" ref="F33" si="3">D33*E33</f>
        <v>0</v>
      </c>
    </row>
    <row r="34" spans="1:6" x14ac:dyDescent="0.3">
      <c r="A34" s="17"/>
      <c r="B34" s="22" t="s">
        <v>212</v>
      </c>
      <c r="C34" s="18"/>
      <c r="D34" s="23"/>
      <c r="E34" s="24"/>
      <c r="F34" s="21"/>
    </row>
    <row r="35" spans="1:6" x14ac:dyDescent="0.3">
      <c r="A35" s="17"/>
      <c r="B35" s="22" t="s">
        <v>204</v>
      </c>
      <c r="C35" s="18"/>
      <c r="D35" s="19"/>
      <c r="E35" s="24"/>
      <c r="F35" s="21"/>
    </row>
    <row r="36" spans="1:6" x14ac:dyDescent="0.3">
      <c r="A36" s="17">
        <v>10</v>
      </c>
      <c r="B36" s="18" t="s">
        <v>77</v>
      </c>
      <c r="C36" s="18" t="s">
        <v>1</v>
      </c>
      <c r="D36" s="19">
        <v>215</v>
      </c>
      <c r="E36" s="24"/>
      <c r="F36" s="21">
        <f t="shared" ref="F36" si="4">D36*E36</f>
        <v>0</v>
      </c>
    </row>
    <row r="37" spans="1:6" x14ac:dyDescent="0.3">
      <c r="A37" s="17"/>
      <c r="B37" s="22" t="s">
        <v>212</v>
      </c>
      <c r="C37" s="18"/>
      <c r="D37" s="23"/>
      <c r="E37" s="24"/>
      <c r="F37" s="21"/>
    </row>
    <row r="38" spans="1:6" x14ac:dyDescent="0.3">
      <c r="A38" s="17"/>
      <c r="B38" s="22" t="s">
        <v>204</v>
      </c>
      <c r="C38" s="18"/>
      <c r="D38" s="19"/>
      <c r="E38" s="24"/>
      <c r="F38" s="21"/>
    </row>
    <row r="39" spans="1:6" x14ac:dyDescent="0.3">
      <c r="A39" s="17">
        <v>11</v>
      </c>
      <c r="B39" s="18" t="s">
        <v>86</v>
      </c>
      <c r="C39" s="18" t="s">
        <v>2</v>
      </c>
      <c r="D39" s="19">
        <v>14</v>
      </c>
      <c r="E39" s="24"/>
      <c r="F39" s="21">
        <f t="shared" ref="F39" si="5">D39*E39</f>
        <v>0</v>
      </c>
    </row>
    <row r="40" spans="1:6" ht="36.6" x14ac:dyDescent="0.3">
      <c r="A40" s="17"/>
      <c r="B40" s="22" t="s">
        <v>213</v>
      </c>
      <c r="C40" s="18"/>
      <c r="D40" s="23"/>
      <c r="E40" s="24"/>
      <c r="F40" s="21"/>
    </row>
    <row r="41" spans="1:6" x14ac:dyDescent="0.3">
      <c r="A41" s="17"/>
      <c r="B41" s="22" t="s">
        <v>204</v>
      </c>
      <c r="C41" s="18"/>
      <c r="D41" s="19"/>
      <c r="E41" s="24"/>
      <c r="F41" s="21"/>
    </row>
    <row r="42" spans="1:6" x14ac:dyDescent="0.3">
      <c r="A42" s="17">
        <v>12</v>
      </c>
      <c r="B42" s="18" t="s">
        <v>87</v>
      </c>
      <c r="C42" s="18" t="s">
        <v>2</v>
      </c>
      <c r="D42" s="19">
        <v>2</v>
      </c>
      <c r="E42" s="24"/>
      <c r="F42" s="21">
        <f t="shared" ref="F42" si="6">D42*E42</f>
        <v>0</v>
      </c>
    </row>
    <row r="43" spans="1:6" x14ac:dyDescent="0.3">
      <c r="A43" s="17"/>
      <c r="B43" s="22" t="s">
        <v>214</v>
      </c>
      <c r="C43" s="18"/>
      <c r="D43" s="23"/>
      <c r="E43" s="24"/>
      <c r="F43" s="21"/>
    </row>
    <row r="44" spans="1:6" x14ac:dyDescent="0.3">
      <c r="A44" s="17"/>
      <c r="B44" s="22" t="s">
        <v>204</v>
      </c>
      <c r="C44" s="18"/>
      <c r="D44" s="19"/>
      <c r="E44" s="24"/>
      <c r="F44" s="21"/>
    </row>
    <row r="45" spans="1:6" x14ac:dyDescent="0.3">
      <c r="A45" s="17">
        <v>13</v>
      </c>
      <c r="B45" s="18" t="s">
        <v>88</v>
      </c>
      <c r="C45" s="18" t="s">
        <v>1</v>
      </c>
      <c r="D45" s="19">
        <v>12</v>
      </c>
      <c r="E45" s="24"/>
      <c r="F45" s="21">
        <f t="shared" ref="F45" si="7">D45*E45</f>
        <v>0</v>
      </c>
    </row>
    <row r="46" spans="1:6" x14ac:dyDescent="0.3">
      <c r="A46" s="17"/>
      <c r="B46" s="22" t="s">
        <v>215</v>
      </c>
      <c r="C46" s="18"/>
      <c r="D46" s="23"/>
      <c r="E46" s="24"/>
      <c r="F46" s="21"/>
    </row>
    <row r="47" spans="1:6" x14ac:dyDescent="0.3">
      <c r="A47" s="17"/>
      <c r="B47" s="22" t="s">
        <v>90</v>
      </c>
      <c r="C47" s="18"/>
      <c r="D47" s="19"/>
      <c r="E47" s="24"/>
      <c r="F47" s="21"/>
    </row>
    <row r="48" spans="1:6" x14ac:dyDescent="0.3">
      <c r="A48" s="17">
        <v>14</v>
      </c>
      <c r="B48" s="18" t="s">
        <v>30</v>
      </c>
      <c r="C48" s="18" t="s">
        <v>0</v>
      </c>
      <c r="D48" s="25">
        <v>3.36</v>
      </c>
      <c r="E48" s="24"/>
      <c r="F48" s="21">
        <f t="shared" ref="F48" si="8">D48*E48</f>
        <v>0</v>
      </c>
    </row>
    <row r="49" spans="1:6" ht="24.6" x14ac:dyDescent="0.3">
      <c r="A49" s="17"/>
      <c r="B49" s="22" t="s">
        <v>254</v>
      </c>
      <c r="C49" s="18"/>
      <c r="D49" s="23"/>
      <c r="E49" s="20"/>
      <c r="F49" s="21"/>
    </row>
    <row r="50" spans="1:6" x14ac:dyDescent="0.3">
      <c r="A50" s="17"/>
      <c r="B50" s="22" t="s">
        <v>138</v>
      </c>
      <c r="C50" s="18"/>
      <c r="D50" s="19"/>
      <c r="E50" s="20"/>
      <c r="F50" s="21"/>
    </row>
    <row r="51" spans="1:6" x14ac:dyDescent="0.3">
      <c r="A51" s="17">
        <v>15</v>
      </c>
      <c r="B51" s="18" t="s">
        <v>216</v>
      </c>
      <c r="C51" s="18" t="s">
        <v>0</v>
      </c>
      <c r="D51" s="25">
        <v>0.48</v>
      </c>
      <c r="E51" s="24"/>
      <c r="F51" s="21">
        <f t="shared" ref="F51" si="9">D51*E51</f>
        <v>0</v>
      </c>
    </row>
    <row r="52" spans="1:6" x14ac:dyDescent="0.3">
      <c r="A52" s="17"/>
      <c r="B52" s="22" t="s">
        <v>217</v>
      </c>
      <c r="C52" s="18"/>
      <c r="D52" s="23"/>
      <c r="E52" s="20"/>
      <c r="F52" s="21"/>
    </row>
    <row r="53" spans="1:6" x14ac:dyDescent="0.3">
      <c r="A53" s="17"/>
      <c r="B53" s="22" t="s">
        <v>125</v>
      </c>
      <c r="C53" s="18"/>
      <c r="D53" s="23"/>
      <c r="E53" s="20"/>
      <c r="F53" s="21"/>
    </row>
    <row r="54" spans="1:6" x14ac:dyDescent="0.3">
      <c r="A54" s="17">
        <v>16</v>
      </c>
      <c r="B54" s="18" t="s">
        <v>134</v>
      </c>
      <c r="C54" s="18" t="s">
        <v>1</v>
      </c>
      <c r="D54" s="25">
        <v>30</v>
      </c>
      <c r="E54" s="20"/>
      <c r="F54" s="21">
        <f t="shared" ref="F54" si="10">D54*E54</f>
        <v>0</v>
      </c>
    </row>
    <row r="55" spans="1:6" x14ac:dyDescent="0.3">
      <c r="A55" s="17"/>
      <c r="B55" s="22" t="s">
        <v>218</v>
      </c>
      <c r="C55" s="18"/>
      <c r="D55" s="23"/>
      <c r="E55" s="20"/>
      <c r="F55" s="21"/>
    </row>
    <row r="56" spans="1:6" x14ac:dyDescent="0.3">
      <c r="A56" s="17"/>
      <c r="B56" s="22" t="s">
        <v>125</v>
      </c>
      <c r="C56" s="18"/>
      <c r="D56" s="23"/>
      <c r="E56" s="20"/>
      <c r="F56" s="21"/>
    </row>
    <row r="57" spans="1:6" x14ac:dyDescent="0.3">
      <c r="A57" s="11" t="s">
        <v>32</v>
      </c>
      <c r="B57" s="15"/>
      <c r="C57" s="15"/>
      <c r="D57" s="15"/>
      <c r="E57" s="15"/>
      <c r="F57" s="26"/>
    </row>
    <row r="58" spans="1:6" x14ac:dyDescent="0.3">
      <c r="A58" s="17">
        <v>17</v>
      </c>
      <c r="B58" s="18" t="s">
        <v>33</v>
      </c>
      <c r="C58" s="18" t="s">
        <v>1</v>
      </c>
      <c r="D58" s="19">
        <v>345</v>
      </c>
      <c r="E58" s="20"/>
      <c r="F58" s="21">
        <f t="shared" ref="F58:F70" si="11">D58*E58</f>
        <v>0</v>
      </c>
    </row>
    <row r="59" spans="1:6" x14ac:dyDescent="0.3">
      <c r="A59" s="17"/>
      <c r="B59" s="22" t="s">
        <v>221</v>
      </c>
      <c r="C59" s="18"/>
      <c r="D59" s="19"/>
      <c r="E59" s="20"/>
      <c r="F59" s="21"/>
    </row>
    <row r="60" spans="1:6" x14ac:dyDescent="0.3">
      <c r="A60" s="17"/>
      <c r="B60" s="22" t="s">
        <v>222</v>
      </c>
      <c r="C60" s="18"/>
      <c r="D60" s="19"/>
      <c r="E60" s="20"/>
      <c r="F60" s="21"/>
    </row>
    <row r="61" spans="1:6" x14ac:dyDescent="0.3">
      <c r="A61" s="17">
        <v>18</v>
      </c>
      <c r="B61" s="18" t="s">
        <v>34</v>
      </c>
      <c r="C61" s="18" t="s">
        <v>1</v>
      </c>
      <c r="D61" s="19">
        <v>345</v>
      </c>
      <c r="E61" s="20"/>
      <c r="F61" s="21">
        <f t="shared" si="11"/>
        <v>0</v>
      </c>
    </row>
    <row r="62" spans="1:6" x14ac:dyDescent="0.3">
      <c r="A62" s="17"/>
      <c r="B62" s="22" t="s">
        <v>221</v>
      </c>
      <c r="C62" s="18"/>
      <c r="D62" s="19"/>
      <c r="E62" s="20"/>
      <c r="F62" s="21"/>
    </row>
    <row r="63" spans="1:6" x14ac:dyDescent="0.3">
      <c r="A63" s="17"/>
      <c r="B63" s="22" t="s">
        <v>222</v>
      </c>
      <c r="C63" s="18"/>
      <c r="D63" s="19"/>
      <c r="E63" s="20"/>
      <c r="F63" s="21"/>
    </row>
    <row r="64" spans="1:6" x14ac:dyDescent="0.3">
      <c r="A64" s="17">
        <v>19</v>
      </c>
      <c r="B64" s="18" t="s">
        <v>35</v>
      </c>
      <c r="C64" s="18" t="s">
        <v>1</v>
      </c>
      <c r="D64" s="19">
        <v>345</v>
      </c>
      <c r="E64" s="20"/>
      <c r="F64" s="21">
        <f t="shared" si="11"/>
        <v>0</v>
      </c>
    </row>
    <row r="65" spans="1:6" x14ac:dyDescent="0.3">
      <c r="A65" s="17"/>
      <c r="B65" s="22" t="s">
        <v>221</v>
      </c>
      <c r="C65" s="18"/>
      <c r="D65" s="19"/>
      <c r="E65" s="20"/>
      <c r="F65" s="21"/>
    </row>
    <row r="66" spans="1:6" x14ac:dyDescent="0.3">
      <c r="A66" s="17"/>
      <c r="B66" s="22" t="s">
        <v>222</v>
      </c>
      <c r="C66" s="18"/>
      <c r="D66" s="19"/>
      <c r="E66" s="20"/>
      <c r="F66" s="21"/>
    </row>
    <row r="67" spans="1:6" x14ac:dyDescent="0.3">
      <c r="A67" s="17">
        <v>20</v>
      </c>
      <c r="B67" s="18" t="s">
        <v>36</v>
      </c>
      <c r="C67" s="18" t="s">
        <v>1</v>
      </c>
      <c r="D67" s="19">
        <v>345</v>
      </c>
      <c r="E67" s="20"/>
      <c r="F67" s="21">
        <f t="shared" si="11"/>
        <v>0</v>
      </c>
    </row>
    <row r="68" spans="1:6" x14ac:dyDescent="0.3">
      <c r="A68" s="17"/>
      <c r="B68" s="22" t="s">
        <v>221</v>
      </c>
      <c r="C68" s="18"/>
      <c r="D68" s="19"/>
      <c r="E68" s="20"/>
      <c r="F68" s="21"/>
    </row>
    <row r="69" spans="1:6" x14ac:dyDescent="0.3">
      <c r="A69" s="17"/>
      <c r="B69" s="22" t="s">
        <v>222</v>
      </c>
      <c r="C69" s="18"/>
      <c r="D69" s="19"/>
      <c r="E69" s="20"/>
      <c r="F69" s="21"/>
    </row>
    <row r="70" spans="1:6" x14ac:dyDescent="0.3">
      <c r="A70" s="17">
        <v>21</v>
      </c>
      <c r="B70" s="18" t="s">
        <v>37</v>
      </c>
      <c r="C70" s="18" t="s">
        <v>1</v>
      </c>
      <c r="D70" s="19">
        <v>345</v>
      </c>
      <c r="E70" s="20"/>
      <c r="F70" s="21">
        <f t="shared" si="11"/>
        <v>0</v>
      </c>
    </row>
    <row r="71" spans="1:6" x14ac:dyDescent="0.3">
      <c r="A71" s="17"/>
      <c r="B71" s="22" t="s">
        <v>221</v>
      </c>
      <c r="C71" s="18"/>
      <c r="D71" s="19"/>
      <c r="E71" s="20"/>
      <c r="F71" s="21"/>
    </row>
    <row r="72" spans="1:6" x14ac:dyDescent="0.3">
      <c r="A72" s="17"/>
      <c r="B72" s="22" t="s">
        <v>222</v>
      </c>
      <c r="C72" s="18"/>
      <c r="D72" s="19"/>
      <c r="E72" s="20"/>
      <c r="F72" s="21"/>
    </row>
    <row r="73" spans="1:6" x14ac:dyDescent="0.3">
      <c r="A73" s="17">
        <v>22</v>
      </c>
      <c r="B73" s="18" t="s">
        <v>28</v>
      </c>
      <c r="C73" s="18" t="s">
        <v>2</v>
      </c>
      <c r="D73" s="19">
        <v>30</v>
      </c>
      <c r="E73" s="20"/>
      <c r="F73" s="21">
        <f t="shared" ref="F73" si="12">D73*E73</f>
        <v>0</v>
      </c>
    </row>
    <row r="74" spans="1:6" x14ac:dyDescent="0.3">
      <c r="A74" s="17"/>
      <c r="B74" s="22" t="s">
        <v>223</v>
      </c>
      <c r="C74" s="18"/>
      <c r="D74" s="19"/>
      <c r="E74" s="20"/>
      <c r="F74" s="21"/>
    </row>
    <row r="75" spans="1:6" x14ac:dyDescent="0.3">
      <c r="A75" s="17"/>
      <c r="B75" s="22" t="s">
        <v>222</v>
      </c>
      <c r="C75" s="18"/>
      <c r="D75" s="19"/>
      <c r="E75" s="20"/>
      <c r="F75" s="21"/>
    </row>
    <row r="76" spans="1:6" x14ac:dyDescent="0.3">
      <c r="A76" s="17">
        <v>23</v>
      </c>
      <c r="B76" s="18" t="s">
        <v>29</v>
      </c>
      <c r="C76" s="18" t="s">
        <v>2</v>
      </c>
      <c r="D76" s="19">
        <v>9</v>
      </c>
      <c r="E76" s="20"/>
      <c r="F76" s="21">
        <f t="shared" ref="F76" si="13">D76*E76</f>
        <v>0</v>
      </c>
    </row>
    <row r="77" spans="1:6" x14ac:dyDescent="0.3">
      <c r="A77" s="17"/>
      <c r="B77" s="22" t="s">
        <v>224</v>
      </c>
      <c r="C77" s="18"/>
      <c r="D77" s="19"/>
      <c r="E77" s="20"/>
      <c r="F77" s="21"/>
    </row>
    <row r="78" spans="1:6" x14ac:dyDescent="0.3">
      <c r="A78" s="17"/>
      <c r="B78" s="22" t="s">
        <v>222</v>
      </c>
      <c r="C78" s="18"/>
      <c r="D78" s="19"/>
      <c r="E78" s="20"/>
      <c r="F78" s="21"/>
    </row>
    <row r="79" spans="1:6" x14ac:dyDescent="0.3">
      <c r="A79" s="17">
        <v>24</v>
      </c>
      <c r="B79" s="18" t="s">
        <v>38</v>
      </c>
      <c r="C79" s="18" t="s">
        <v>2</v>
      </c>
      <c r="D79" s="19">
        <v>2</v>
      </c>
      <c r="E79" s="20"/>
      <c r="F79" s="21">
        <f t="shared" ref="F79" si="14">D79*E79</f>
        <v>0</v>
      </c>
    </row>
    <row r="80" spans="1:6" x14ac:dyDescent="0.3">
      <c r="A80" s="17"/>
      <c r="B80" s="22" t="s">
        <v>225</v>
      </c>
      <c r="C80" s="18"/>
      <c r="D80" s="19"/>
      <c r="E80" s="20"/>
      <c r="F80" s="21"/>
    </row>
    <row r="81" spans="1:6" x14ac:dyDescent="0.3">
      <c r="A81" s="17"/>
      <c r="B81" s="22" t="s">
        <v>222</v>
      </c>
      <c r="C81" s="18"/>
      <c r="D81" s="19"/>
      <c r="E81" s="20"/>
      <c r="F81" s="21"/>
    </row>
    <row r="82" spans="1:6" x14ac:dyDescent="0.3">
      <c r="A82" s="14" t="s">
        <v>39</v>
      </c>
      <c r="B82" s="15"/>
      <c r="C82" s="15"/>
      <c r="D82" s="15"/>
      <c r="E82" s="15"/>
      <c r="F82" s="26"/>
    </row>
    <row r="83" spans="1:6" x14ac:dyDescent="0.3">
      <c r="A83" s="17">
        <v>25</v>
      </c>
      <c r="B83" s="18" t="s">
        <v>42</v>
      </c>
      <c r="C83" s="18" t="s">
        <v>2</v>
      </c>
      <c r="D83" s="19">
        <v>2</v>
      </c>
      <c r="E83" s="20"/>
      <c r="F83" s="21">
        <f t="shared" ref="F83" si="15">D83*E83</f>
        <v>0</v>
      </c>
    </row>
    <row r="84" spans="1:6" x14ac:dyDescent="0.3">
      <c r="A84" s="17"/>
      <c r="B84" s="22" t="s">
        <v>100</v>
      </c>
      <c r="C84" s="18"/>
      <c r="D84" s="19"/>
      <c r="E84" s="20"/>
      <c r="F84" s="21"/>
    </row>
    <row r="85" spans="1:6" x14ac:dyDescent="0.3">
      <c r="A85" s="17"/>
      <c r="B85" s="22" t="s">
        <v>204</v>
      </c>
      <c r="C85" s="18"/>
      <c r="D85" s="19"/>
      <c r="E85" s="20"/>
      <c r="F85" s="21"/>
    </row>
    <row r="86" spans="1:6" x14ac:dyDescent="0.3">
      <c r="A86" s="14" t="s">
        <v>44</v>
      </c>
      <c r="B86" s="15"/>
      <c r="C86" s="15"/>
      <c r="D86" s="15"/>
      <c r="E86" s="15"/>
      <c r="F86" s="26"/>
    </row>
    <row r="87" spans="1:6" x14ac:dyDescent="0.3">
      <c r="A87" s="27">
        <v>26</v>
      </c>
      <c r="B87" s="18" t="s">
        <v>45</v>
      </c>
      <c r="C87" s="18" t="s">
        <v>2</v>
      </c>
      <c r="D87" s="19">
        <v>100</v>
      </c>
      <c r="E87" s="20"/>
      <c r="F87" s="21">
        <f t="shared" ref="F87:F111" si="16">D87*E87</f>
        <v>0</v>
      </c>
    </row>
    <row r="88" spans="1:6" ht="48.6" x14ac:dyDescent="0.3">
      <c r="A88" s="27"/>
      <c r="B88" s="22" t="s">
        <v>226</v>
      </c>
      <c r="C88" s="18"/>
      <c r="D88" s="19"/>
      <c r="E88" s="20"/>
      <c r="F88" s="21"/>
    </row>
    <row r="89" spans="1:6" x14ac:dyDescent="0.3">
      <c r="A89" s="27"/>
      <c r="B89" s="22" t="s">
        <v>227</v>
      </c>
      <c r="C89" s="18"/>
      <c r="D89" s="19"/>
      <c r="E89" s="20"/>
      <c r="F89" s="21"/>
    </row>
    <row r="90" spans="1:6" x14ac:dyDescent="0.3">
      <c r="A90" s="27">
        <v>27</v>
      </c>
      <c r="B90" s="18" t="s">
        <v>46</v>
      </c>
      <c r="C90" s="18" t="s">
        <v>2</v>
      </c>
      <c r="D90" s="19">
        <v>100</v>
      </c>
      <c r="E90" s="20"/>
      <c r="F90" s="21">
        <f t="shared" si="16"/>
        <v>0</v>
      </c>
    </row>
    <row r="91" spans="1:6" ht="48.6" x14ac:dyDescent="0.3">
      <c r="A91" s="27"/>
      <c r="B91" s="22" t="s">
        <v>226</v>
      </c>
      <c r="C91" s="18"/>
      <c r="D91" s="19"/>
      <c r="E91" s="20"/>
      <c r="F91" s="21"/>
    </row>
    <row r="92" spans="1:6" x14ac:dyDescent="0.3">
      <c r="A92" s="27"/>
      <c r="B92" s="22" t="s">
        <v>227</v>
      </c>
      <c r="C92" s="18"/>
      <c r="D92" s="19"/>
      <c r="E92" s="20"/>
      <c r="F92" s="21"/>
    </row>
    <row r="93" spans="1:6" x14ac:dyDescent="0.3">
      <c r="A93" s="27">
        <v>28</v>
      </c>
      <c r="B93" s="18" t="s">
        <v>108</v>
      </c>
      <c r="C93" s="18" t="s">
        <v>1</v>
      </c>
      <c r="D93" s="19">
        <v>155</v>
      </c>
      <c r="E93" s="20"/>
      <c r="F93" s="21">
        <f t="shared" ref="F93" si="17">D93*E93</f>
        <v>0</v>
      </c>
    </row>
    <row r="94" spans="1:6" x14ac:dyDescent="0.3">
      <c r="A94" s="27"/>
      <c r="B94" s="22" t="s">
        <v>229</v>
      </c>
      <c r="C94" s="18"/>
      <c r="D94" s="19"/>
      <c r="E94" s="20"/>
      <c r="F94" s="21"/>
    </row>
    <row r="95" spans="1:6" x14ac:dyDescent="0.3">
      <c r="A95" s="27"/>
      <c r="B95" s="22" t="s">
        <v>230</v>
      </c>
      <c r="C95" s="18"/>
      <c r="D95" s="19"/>
      <c r="E95" s="20"/>
      <c r="F95" s="21"/>
    </row>
    <row r="96" spans="1:6" x14ac:dyDescent="0.3">
      <c r="A96" s="27">
        <v>29</v>
      </c>
      <c r="B96" s="18" t="s">
        <v>47</v>
      </c>
      <c r="C96" s="18" t="s">
        <v>1</v>
      </c>
      <c r="D96" s="19">
        <v>740</v>
      </c>
      <c r="E96" s="20"/>
      <c r="F96" s="21">
        <f t="shared" si="16"/>
        <v>0</v>
      </c>
    </row>
    <row r="97" spans="1:6" x14ac:dyDescent="0.3">
      <c r="A97" s="27"/>
      <c r="B97" s="22" t="s">
        <v>234</v>
      </c>
      <c r="C97" s="18"/>
      <c r="D97" s="19"/>
      <c r="E97" s="20"/>
      <c r="F97" s="21"/>
    </row>
    <row r="98" spans="1:6" x14ac:dyDescent="0.3">
      <c r="A98" s="27"/>
      <c r="B98" s="22" t="s">
        <v>230</v>
      </c>
      <c r="C98" s="18"/>
      <c r="D98" s="19"/>
      <c r="E98" s="20"/>
      <c r="F98" s="21"/>
    </row>
    <row r="99" spans="1:6" x14ac:dyDescent="0.3">
      <c r="A99" s="27">
        <v>30</v>
      </c>
      <c r="B99" s="18" t="s">
        <v>228</v>
      </c>
      <c r="C99" s="18" t="s">
        <v>1</v>
      </c>
      <c r="D99" s="19">
        <v>1730</v>
      </c>
      <c r="E99" s="20"/>
      <c r="F99" s="21">
        <f t="shared" ref="F99" si="18">D99*E99</f>
        <v>0</v>
      </c>
    </row>
    <row r="100" spans="1:6" x14ac:dyDescent="0.3">
      <c r="A100" s="27"/>
      <c r="B100" s="22" t="s">
        <v>235</v>
      </c>
      <c r="C100" s="18"/>
      <c r="D100" s="19"/>
      <c r="E100" s="20"/>
      <c r="F100" s="21"/>
    </row>
    <row r="101" spans="1:6" x14ac:dyDescent="0.3">
      <c r="A101" s="27"/>
      <c r="B101" s="22" t="s">
        <v>230</v>
      </c>
      <c r="C101" s="18"/>
      <c r="D101" s="19"/>
      <c r="E101" s="20"/>
      <c r="F101" s="21"/>
    </row>
    <row r="102" spans="1:6" x14ac:dyDescent="0.3">
      <c r="A102" s="27">
        <v>31</v>
      </c>
      <c r="B102" s="18" t="s">
        <v>48</v>
      </c>
      <c r="C102" s="18" t="s">
        <v>2</v>
      </c>
      <c r="D102" s="19">
        <v>198</v>
      </c>
      <c r="E102" s="20"/>
      <c r="F102" s="21">
        <f t="shared" si="16"/>
        <v>0</v>
      </c>
    </row>
    <row r="103" spans="1:6" ht="72.599999999999994" x14ac:dyDescent="0.3">
      <c r="A103" s="27"/>
      <c r="B103" s="22" t="s">
        <v>236</v>
      </c>
      <c r="C103" s="28"/>
      <c r="D103" s="29"/>
      <c r="E103" s="30"/>
      <c r="F103" s="31"/>
    </row>
    <row r="104" spans="1:6" x14ac:dyDescent="0.3">
      <c r="A104" s="27"/>
      <c r="B104" s="22" t="s">
        <v>227</v>
      </c>
      <c r="C104" s="28"/>
      <c r="D104" s="29"/>
      <c r="E104" s="30"/>
      <c r="F104" s="31"/>
    </row>
    <row r="105" spans="1:6" x14ac:dyDescent="0.3">
      <c r="A105" s="27">
        <v>32</v>
      </c>
      <c r="B105" s="18" t="s">
        <v>49</v>
      </c>
      <c r="C105" s="18" t="s">
        <v>2</v>
      </c>
      <c r="D105" s="19">
        <v>4</v>
      </c>
      <c r="E105" s="20"/>
      <c r="F105" s="21">
        <f t="shared" ref="F105" si="19">D105*E105</f>
        <v>0</v>
      </c>
    </row>
    <row r="106" spans="1:6" ht="48.6" x14ac:dyDescent="0.3">
      <c r="A106" s="27"/>
      <c r="B106" s="22" t="s">
        <v>237</v>
      </c>
      <c r="C106" s="18"/>
      <c r="D106" s="19"/>
      <c r="E106" s="20"/>
      <c r="F106" s="21"/>
    </row>
    <row r="107" spans="1:6" x14ac:dyDescent="0.3">
      <c r="A107" s="27"/>
      <c r="B107" s="22" t="s">
        <v>238</v>
      </c>
      <c r="C107" s="18"/>
      <c r="D107" s="19"/>
      <c r="E107" s="20"/>
      <c r="F107" s="21"/>
    </row>
    <row r="108" spans="1:6" x14ac:dyDescent="0.3">
      <c r="A108" s="27">
        <v>33</v>
      </c>
      <c r="B108" s="18" t="s">
        <v>116</v>
      </c>
      <c r="C108" s="18" t="s">
        <v>2</v>
      </c>
      <c r="D108" s="19">
        <v>2</v>
      </c>
      <c r="E108" s="20"/>
      <c r="F108" s="21">
        <f t="shared" ref="F108" si="20">D108*E108</f>
        <v>0</v>
      </c>
    </row>
    <row r="109" spans="1:6" ht="36.6" x14ac:dyDescent="0.3">
      <c r="A109" s="27"/>
      <c r="B109" s="22" t="s">
        <v>239</v>
      </c>
      <c r="C109" s="18"/>
      <c r="D109" s="19"/>
      <c r="E109" s="20"/>
      <c r="F109" s="21"/>
    </row>
    <row r="110" spans="1:6" x14ac:dyDescent="0.3">
      <c r="A110" s="27"/>
      <c r="B110" s="22" t="s">
        <v>238</v>
      </c>
      <c r="C110" s="18"/>
      <c r="D110" s="19"/>
      <c r="E110" s="20"/>
      <c r="F110" s="21"/>
    </row>
    <row r="111" spans="1:6" x14ac:dyDescent="0.3">
      <c r="A111" s="27">
        <v>34</v>
      </c>
      <c r="B111" s="18" t="s">
        <v>50</v>
      </c>
      <c r="C111" s="18" t="s">
        <v>3</v>
      </c>
      <c r="D111" s="18">
        <v>1</v>
      </c>
      <c r="E111" s="25"/>
      <c r="F111" s="21">
        <f t="shared" si="16"/>
        <v>0</v>
      </c>
    </row>
    <row r="112" spans="1:6" x14ac:dyDescent="0.3">
      <c r="A112" s="27"/>
      <c r="B112" s="22" t="s">
        <v>43</v>
      </c>
      <c r="C112" s="18"/>
      <c r="D112" s="19"/>
      <c r="E112" s="20"/>
      <c r="F112" s="31"/>
    </row>
    <row r="113" spans="1:6" ht="15" thickBot="1" x14ac:dyDescent="0.35">
      <c r="A113" s="32"/>
      <c r="B113" s="33" t="s">
        <v>240</v>
      </c>
      <c r="C113" s="34"/>
      <c r="D113" s="34"/>
      <c r="E113" s="35"/>
      <c r="F113" s="36"/>
    </row>
    <row r="114" spans="1:6" ht="15" thickBot="1" x14ac:dyDescent="0.35">
      <c r="A114" s="37" t="s">
        <v>51</v>
      </c>
      <c r="B114" s="38"/>
      <c r="C114" s="38"/>
      <c r="D114" s="38"/>
      <c r="E114" s="38"/>
      <c r="F114" s="38"/>
    </row>
    <row r="115" spans="1:6" ht="15" thickBot="1" x14ac:dyDescent="0.35">
      <c r="A115" s="39" t="s">
        <v>20</v>
      </c>
      <c r="B115" s="40" t="s">
        <v>7</v>
      </c>
      <c r="C115" s="40" t="s">
        <v>8</v>
      </c>
      <c r="D115" s="40" t="s">
        <v>9</v>
      </c>
      <c r="E115" s="40" t="s">
        <v>21</v>
      </c>
      <c r="F115" s="41" t="s">
        <v>22</v>
      </c>
    </row>
    <row r="116" spans="1:6" x14ac:dyDescent="0.3">
      <c r="A116" s="14" t="s">
        <v>23</v>
      </c>
      <c r="B116" s="15"/>
      <c r="C116" s="15"/>
      <c r="D116" s="15"/>
      <c r="E116" s="15"/>
      <c r="F116" s="26"/>
    </row>
    <row r="117" spans="1:6" x14ac:dyDescent="0.3">
      <c r="A117" s="17">
        <v>1</v>
      </c>
      <c r="B117" s="18" t="s">
        <v>120</v>
      </c>
      <c r="C117" s="18" t="s">
        <v>3</v>
      </c>
      <c r="D117" s="18">
        <v>1</v>
      </c>
      <c r="E117" s="20"/>
      <c r="F117" s="21">
        <f t="shared" ref="F117:F147" si="21">D117*E117</f>
        <v>0</v>
      </c>
    </row>
    <row r="118" spans="1:6" x14ac:dyDescent="0.3">
      <c r="A118" s="17"/>
      <c r="B118" s="22" t="s">
        <v>43</v>
      </c>
      <c r="C118" s="18"/>
      <c r="D118" s="23"/>
      <c r="E118" s="20"/>
      <c r="F118" s="21"/>
    </row>
    <row r="119" spans="1:6" x14ac:dyDescent="0.3">
      <c r="A119" s="17"/>
      <c r="B119" s="22" t="s">
        <v>121</v>
      </c>
      <c r="C119" s="18"/>
      <c r="D119" s="23"/>
      <c r="E119" s="20"/>
      <c r="F119" s="21"/>
    </row>
    <row r="120" spans="1:6" x14ac:dyDescent="0.3">
      <c r="A120" s="17">
        <v>2</v>
      </c>
      <c r="B120" s="18" t="s">
        <v>241</v>
      </c>
      <c r="C120" s="18" t="s">
        <v>2</v>
      </c>
      <c r="D120" s="18">
        <v>1</v>
      </c>
      <c r="E120" s="20"/>
      <c r="F120" s="21">
        <f t="shared" si="21"/>
        <v>0</v>
      </c>
    </row>
    <row r="121" spans="1:6" x14ac:dyDescent="0.3">
      <c r="A121" s="17"/>
      <c r="B121" s="22" t="s">
        <v>242</v>
      </c>
      <c r="C121" s="18"/>
      <c r="D121" s="23"/>
      <c r="E121" s="20"/>
      <c r="F121" s="21"/>
    </row>
    <row r="122" spans="1:6" x14ac:dyDescent="0.3">
      <c r="A122" s="17"/>
      <c r="B122" s="22" t="s">
        <v>90</v>
      </c>
      <c r="C122" s="18"/>
      <c r="D122" s="23"/>
      <c r="E122" s="20"/>
      <c r="F122" s="21"/>
    </row>
    <row r="123" spans="1:6" x14ac:dyDescent="0.3">
      <c r="A123" s="17">
        <v>3</v>
      </c>
      <c r="B123" s="18" t="s">
        <v>123</v>
      </c>
      <c r="C123" s="18" t="s">
        <v>1</v>
      </c>
      <c r="D123" s="18">
        <v>60</v>
      </c>
      <c r="E123" s="20"/>
      <c r="F123" s="21">
        <f t="shared" ref="F123" si="22">D123*E123</f>
        <v>0</v>
      </c>
    </row>
    <row r="124" spans="1:6" x14ac:dyDescent="0.3">
      <c r="A124" s="17"/>
      <c r="B124" s="22" t="s">
        <v>203</v>
      </c>
      <c r="C124" s="18"/>
      <c r="D124" s="23"/>
      <c r="E124" s="20"/>
      <c r="F124" s="21"/>
    </row>
    <row r="125" spans="1:6" x14ac:dyDescent="0.3">
      <c r="A125" s="17"/>
      <c r="B125" s="22" t="s">
        <v>90</v>
      </c>
      <c r="C125" s="18"/>
      <c r="D125" s="23"/>
      <c r="E125" s="20"/>
      <c r="F125" s="21"/>
    </row>
    <row r="126" spans="1:6" x14ac:dyDescent="0.3">
      <c r="A126" s="17">
        <v>4</v>
      </c>
      <c r="B126" s="18" t="s">
        <v>124</v>
      </c>
      <c r="C126" s="18" t="s">
        <v>0</v>
      </c>
      <c r="D126" s="23">
        <v>5</v>
      </c>
      <c r="E126" s="20"/>
      <c r="F126" s="21">
        <f t="shared" ref="F126" si="23">D126*E126</f>
        <v>0</v>
      </c>
    </row>
    <row r="127" spans="1:6" x14ac:dyDescent="0.3">
      <c r="A127" s="17"/>
      <c r="B127" s="22" t="s">
        <v>243</v>
      </c>
      <c r="C127" s="18"/>
      <c r="D127" s="23"/>
      <c r="E127" s="20"/>
      <c r="F127" s="21"/>
    </row>
    <row r="128" spans="1:6" x14ac:dyDescent="0.3">
      <c r="A128" s="17"/>
      <c r="B128" s="22" t="s">
        <v>125</v>
      </c>
      <c r="C128" s="18"/>
      <c r="D128" s="23"/>
      <c r="E128" s="20"/>
      <c r="F128" s="21"/>
    </row>
    <row r="129" spans="1:6" x14ac:dyDescent="0.3">
      <c r="A129" s="17">
        <v>5</v>
      </c>
      <c r="B129" s="18" t="s">
        <v>127</v>
      </c>
      <c r="C129" s="18" t="s">
        <v>1</v>
      </c>
      <c r="D129" s="18">
        <v>48</v>
      </c>
      <c r="E129" s="20"/>
      <c r="F129" s="21">
        <f t="shared" ref="F129" si="24">D129*E129</f>
        <v>0</v>
      </c>
    </row>
    <row r="130" spans="1:6" x14ac:dyDescent="0.3">
      <c r="A130" s="17"/>
      <c r="B130" s="22" t="s">
        <v>244</v>
      </c>
      <c r="C130" s="18"/>
      <c r="D130" s="23"/>
      <c r="E130" s="20"/>
      <c r="F130" s="21"/>
    </row>
    <row r="131" spans="1:6" x14ac:dyDescent="0.3">
      <c r="A131" s="17"/>
      <c r="B131" s="22" t="s">
        <v>125</v>
      </c>
      <c r="C131" s="18"/>
      <c r="D131" s="23"/>
      <c r="E131" s="20"/>
      <c r="F131" s="21"/>
    </row>
    <row r="132" spans="1:6" ht="28.8" x14ac:dyDescent="0.3">
      <c r="A132" s="17">
        <v>6</v>
      </c>
      <c r="B132" s="18" t="s">
        <v>128</v>
      </c>
      <c r="C132" s="18" t="s">
        <v>1</v>
      </c>
      <c r="D132" s="18">
        <v>12</v>
      </c>
      <c r="E132" s="20"/>
      <c r="F132" s="21">
        <f t="shared" ref="F132" si="25">D132*E132</f>
        <v>0</v>
      </c>
    </row>
    <row r="133" spans="1:6" x14ac:dyDescent="0.3">
      <c r="A133" s="17"/>
      <c r="B133" s="22" t="s">
        <v>245</v>
      </c>
      <c r="C133" s="18"/>
      <c r="D133" s="23"/>
      <c r="E133" s="20"/>
      <c r="F133" s="21"/>
    </row>
    <row r="134" spans="1:6" x14ac:dyDescent="0.3">
      <c r="A134" s="17"/>
      <c r="B134" s="22" t="s">
        <v>125</v>
      </c>
      <c r="C134" s="18"/>
      <c r="D134" s="19"/>
      <c r="E134" s="20"/>
      <c r="F134" s="21"/>
    </row>
    <row r="135" spans="1:6" x14ac:dyDescent="0.3">
      <c r="A135" s="17">
        <v>7</v>
      </c>
      <c r="B135" s="48" t="s">
        <v>53</v>
      </c>
      <c r="C135" s="18" t="s">
        <v>0</v>
      </c>
      <c r="D135" s="23">
        <v>5.13</v>
      </c>
      <c r="E135" s="20"/>
      <c r="F135" s="21">
        <f t="shared" ref="F135" si="26">D135*E135</f>
        <v>0</v>
      </c>
    </row>
    <row r="136" spans="1:6" ht="48.6" x14ac:dyDescent="0.3">
      <c r="A136" s="17"/>
      <c r="B136" s="22" t="s">
        <v>246</v>
      </c>
      <c r="C136" s="18"/>
      <c r="D136" s="23"/>
      <c r="E136" s="20"/>
      <c r="F136" s="21"/>
    </row>
    <row r="137" spans="1:6" x14ac:dyDescent="0.3">
      <c r="A137" s="17"/>
      <c r="B137" s="47" t="s">
        <v>90</v>
      </c>
      <c r="C137" s="18"/>
      <c r="D137" s="23"/>
      <c r="E137" s="20"/>
      <c r="F137" s="21"/>
    </row>
    <row r="138" spans="1:6" x14ac:dyDescent="0.3">
      <c r="A138" s="17">
        <v>8</v>
      </c>
      <c r="B138" s="48" t="s">
        <v>295</v>
      </c>
      <c r="C138" s="18" t="s">
        <v>0</v>
      </c>
      <c r="D138" s="23">
        <f>D135</f>
        <v>5.13</v>
      </c>
      <c r="E138" s="20"/>
      <c r="F138" s="21"/>
    </row>
    <row r="139" spans="1:6" x14ac:dyDescent="0.3">
      <c r="A139" s="17"/>
      <c r="B139" s="47" t="s">
        <v>297</v>
      </c>
      <c r="C139" s="18"/>
      <c r="D139" s="23"/>
      <c r="E139" s="20"/>
      <c r="F139" s="21"/>
    </row>
    <row r="140" spans="1:6" x14ac:dyDescent="0.3">
      <c r="A140" s="17"/>
      <c r="B140" s="22" t="s">
        <v>125</v>
      </c>
      <c r="C140" s="18"/>
      <c r="D140" s="23"/>
      <c r="E140" s="20"/>
      <c r="F140" s="21"/>
    </row>
    <row r="141" spans="1:6" x14ac:dyDescent="0.3">
      <c r="A141" s="17">
        <v>9</v>
      </c>
      <c r="B141" s="18" t="s">
        <v>24</v>
      </c>
      <c r="C141" s="18" t="s">
        <v>1</v>
      </c>
      <c r="D141" s="19">
        <v>60</v>
      </c>
      <c r="E141" s="20"/>
      <c r="F141" s="21">
        <f t="shared" si="21"/>
        <v>0</v>
      </c>
    </row>
    <row r="142" spans="1:6" x14ac:dyDescent="0.3">
      <c r="A142" s="17"/>
      <c r="B142" s="22" t="s">
        <v>203</v>
      </c>
      <c r="C142" s="18"/>
      <c r="D142" s="19"/>
      <c r="E142" s="20"/>
      <c r="F142" s="21"/>
    </row>
    <row r="143" spans="1:6" x14ac:dyDescent="0.3">
      <c r="A143" s="17"/>
      <c r="B143" s="22" t="s">
        <v>138</v>
      </c>
      <c r="C143" s="18"/>
      <c r="D143" s="19"/>
      <c r="E143" s="20"/>
      <c r="F143" s="21"/>
    </row>
    <row r="144" spans="1:6" x14ac:dyDescent="0.3">
      <c r="A144" s="17">
        <v>10</v>
      </c>
      <c r="B144" s="18" t="s">
        <v>25</v>
      </c>
      <c r="C144" s="18" t="s">
        <v>1</v>
      </c>
      <c r="D144" s="19">
        <v>60</v>
      </c>
      <c r="E144" s="20"/>
      <c r="F144" s="21">
        <f t="shared" ref="F144" si="27">D144*E144</f>
        <v>0</v>
      </c>
    </row>
    <row r="145" spans="1:6" x14ac:dyDescent="0.3">
      <c r="A145" s="17"/>
      <c r="B145" s="22" t="s">
        <v>203</v>
      </c>
      <c r="C145" s="18"/>
      <c r="D145" s="19"/>
      <c r="E145" s="20"/>
      <c r="F145" s="21"/>
    </row>
    <row r="146" spans="1:6" x14ac:dyDescent="0.3">
      <c r="A146" s="17"/>
      <c r="B146" s="22" t="s">
        <v>138</v>
      </c>
      <c r="C146" s="18"/>
      <c r="D146" s="19"/>
      <c r="E146" s="20"/>
      <c r="F146" s="21"/>
    </row>
    <row r="147" spans="1:6" x14ac:dyDescent="0.3">
      <c r="A147" s="17">
        <v>11</v>
      </c>
      <c r="B147" s="18" t="s">
        <v>26</v>
      </c>
      <c r="C147" s="18" t="s">
        <v>2</v>
      </c>
      <c r="D147" s="19">
        <v>7</v>
      </c>
      <c r="E147" s="20"/>
      <c r="F147" s="21">
        <f t="shared" si="21"/>
        <v>0</v>
      </c>
    </row>
    <row r="148" spans="1:6" x14ac:dyDescent="0.3">
      <c r="A148" s="17"/>
      <c r="B148" s="22" t="s">
        <v>205</v>
      </c>
      <c r="C148" s="18"/>
      <c r="D148" s="19"/>
      <c r="E148" s="20"/>
      <c r="F148" s="21"/>
    </row>
    <row r="149" spans="1:6" x14ac:dyDescent="0.3">
      <c r="A149" s="17"/>
      <c r="B149" s="22" t="s">
        <v>204</v>
      </c>
      <c r="C149" s="18"/>
      <c r="D149" s="19"/>
      <c r="E149" s="20"/>
      <c r="F149" s="21"/>
    </row>
    <row r="150" spans="1:6" x14ac:dyDescent="0.3">
      <c r="A150" s="17">
        <v>12</v>
      </c>
      <c r="B150" s="18" t="s">
        <v>70</v>
      </c>
      <c r="C150" s="18" t="s">
        <v>2</v>
      </c>
      <c r="D150" s="19">
        <v>1</v>
      </c>
      <c r="E150" s="20"/>
      <c r="F150" s="21">
        <f t="shared" ref="F150" si="28">D150*E150</f>
        <v>0</v>
      </c>
    </row>
    <row r="151" spans="1:6" x14ac:dyDescent="0.3">
      <c r="A151" s="17"/>
      <c r="B151" s="22" t="s">
        <v>71</v>
      </c>
      <c r="C151" s="18"/>
      <c r="D151" s="19"/>
      <c r="E151" s="20"/>
      <c r="F151" s="21"/>
    </row>
    <row r="152" spans="1:6" x14ac:dyDescent="0.3">
      <c r="A152" s="17"/>
      <c r="B152" s="22" t="s">
        <v>204</v>
      </c>
      <c r="C152" s="18"/>
      <c r="D152" s="19"/>
      <c r="E152" s="20"/>
      <c r="F152" s="21"/>
    </row>
    <row r="153" spans="1:6" x14ac:dyDescent="0.3">
      <c r="A153" s="17">
        <v>13</v>
      </c>
      <c r="B153" s="18" t="s">
        <v>27</v>
      </c>
      <c r="C153" s="18" t="s">
        <v>2</v>
      </c>
      <c r="D153" s="19">
        <v>4</v>
      </c>
      <c r="E153" s="20"/>
      <c r="F153" s="21">
        <f>D153*E153</f>
        <v>0</v>
      </c>
    </row>
    <row r="154" spans="1:6" x14ac:dyDescent="0.3">
      <c r="A154" s="17"/>
      <c r="B154" s="22" t="s">
        <v>206</v>
      </c>
      <c r="C154" s="18"/>
      <c r="D154" s="23"/>
      <c r="E154" s="20"/>
      <c r="F154" s="21"/>
    </row>
    <row r="155" spans="1:6" x14ac:dyDescent="0.3">
      <c r="A155" s="17"/>
      <c r="B155" s="22" t="s">
        <v>204</v>
      </c>
      <c r="C155" s="18"/>
      <c r="D155" s="19"/>
      <c r="E155" s="20"/>
      <c r="F155" s="21"/>
    </row>
    <row r="156" spans="1:6" x14ac:dyDescent="0.3">
      <c r="A156" s="17">
        <v>14</v>
      </c>
      <c r="B156" s="18" t="s">
        <v>247</v>
      </c>
      <c r="C156" s="18" t="s">
        <v>1</v>
      </c>
      <c r="D156" s="19">
        <v>135</v>
      </c>
      <c r="E156" s="20"/>
      <c r="F156" s="21">
        <f t="shared" ref="F156" si="29">D156*E156</f>
        <v>0</v>
      </c>
    </row>
    <row r="157" spans="1:6" ht="36.6" x14ac:dyDescent="0.3">
      <c r="A157" s="17"/>
      <c r="B157" s="22" t="s">
        <v>250</v>
      </c>
      <c r="C157" s="18"/>
      <c r="D157" s="23"/>
      <c r="E157" s="20"/>
      <c r="F157" s="21"/>
    </row>
    <row r="158" spans="1:6" x14ac:dyDescent="0.3">
      <c r="A158" s="17"/>
      <c r="B158" s="22" t="s">
        <v>204</v>
      </c>
      <c r="C158" s="18"/>
      <c r="D158" s="19"/>
      <c r="E158" s="20"/>
      <c r="F158" s="21"/>
    </row>
    <row r="159" spans="1:6" ht="28.8" x14ac:dyDescent="0.3">
      <c r="A159" s="17">
        <v>15</v>
      </c>
      <c r="B159" s="18" t="s">
        <v>251</v>
      </c>
      <c r="C159" s="18" t="s">
        <v>1</v>
      </c>
      <c r="D159" s="19">
        <f>2*215</f>
        <v>430</v>
      </c>
      <c r="E159" s="20"/>
      <c r="F159" s="21">
        <f t="shared" ref="F159" si="30">D159*E159</f>
        <v>0</v>
      </c>
    </row>
    <row r="160" spans="1:6" x14ac:dyDescent="0.3">
      <c r="A160" s="17"/>
      <c r="B160" s="22" t="s">
        <v>252</v>
      </c>
      <c r="C160" s="18"/>
      <c r="D160" s="23"/>
      <c r="E160" s="20"/>
      <c r="F160" s="21"/>
    </row>
    <row r="161" spans="1:6" x14ac:dyDescent="0.3">
      <c r="A161" s="17"/>
      <c r="B161" s="22" t="s">
        <v>204</v>
      </c>
      <c r="C161" s="18"/>
      <c r="D161" s="19"/>
      <c r="E161" s="20"/>
      <c r="F161" s="21"/>
    </row>
    <row r="162" spans="1:6" x14ac:dyDescent="0.3">
      <c r="A162" s="17">
        <v>16</v>
      </c>
      <c r="B162" s="18" t="s">
        <v>86</v>
      </c>
      <c r="C162" s="18" t="s">
        <v>2</v>
      </c>
      <c r="D162" s="19">
        <v>14</v>
      </c>
      <c r="E162" s="20"/>
      <c r="F162" s="21">
        <f t="shared" ref="F162" si="31">D162*E162</f>
        <v>0</v>
      </c>
    </row>
    <row r="163" spans="1:6" ht="36.6" x14ac:dyDescent="0.3">
      <c r="A163" s="17"/>
      <c r="B163" s="22" t="s">
        <v>213</v>
      </c>
      <c r="C163" s="18"/>
      <c r="D163" s="23"/>
      <c r="E163" s="20"/>
      <c r="F163" s="21"/>
    </row>
    <row r="164" spans="1:6" x14ac:dyDescent="0.3">
      <c r="A164" s="17"/>
      <c r="B164" s="22" t="s">
        <v>204</v>
      </c>
      <c r="C164" s="18"/>
      <c r="D164" s="19"/>
      <c r="E164" s="20"/>
      <c r="F164" s="21"/>
    </row>
    <row r="165" spans="1:6" x14ac:dyDescent="0.3">
      <c r="A165" s="17">
        <v>17</v>
      </c>
      <c r="B165" s="18" t="s">
        <v>87</v>
      </c>
      <c r="C165" s="18" t="s">
        <v>2</v>
      </c>
      <c r="D165" s="19">
        <v>2</v>
      </c>
      <c r="E165" s="24"/>
      <c r="F165" s="21">
        <f t="shared" ref="F165" si="32">D165*E165</f>
        <v>0</v>
      </c>
    </row>
    <row r="166" spans="1:6" x14ac:dyDescent="0.3">
      <c r="A166" s="17"/>
      <c r="B166" s="22" t="s">
        <v>214</v>
      </c>
      <c r="C166" s="18"/>
      <c r="D166" s="23"/>
      <c r="E166" s="24"/>
      <c r="F166" s="21"/>
    </row>
    <row r="167" spans="1:6" x14ac:dyDescent="0.3">
      <c r="A167" s="17"/>
      <c r="B167" s="22" t="s">
        <v>204</v>
      </c>
      <c r="C167" s="18"/>
      <c r="D167" s="19"/>
      <c r="E167" s="24"/>
      <c r="F167" s="21"/>
    </row>
    <row r="168" spans="1:6" x14ac:dyDescent="0.3">
      <c r="A168" s="17">
        <v>18</v>
      </c>
      <c r="B168" s="18" t="s">
        <v>88</v>
      </c>
      <c r="C168" s="18" t="s">
        <v>1</v>
      </c>
      <c r="D168" s="19">
        <v>12</v>
      </c>
      <c r="E168" s="24"/>
      <c r="F168" s="21">
        <f t="shared" ref="F168" si="33">D168*E168</f>
        <v>0</v>
      </c>
    </row>
    <row r="169" spans="1:6" x14ac:dyDescent="0.3">
      <c r="A169" s="17"/>
      <c r="B169" s="22" t="s">
        <v>215</v>
      </c>
      <c r="C169" s="18"/>
      <c r="D169" s="23"/>
      <c r="E169" s="24"/>
      <c r="F169" s="21"/>
    </row>
    <row r="170" spans="1:6" x14ac:dyDescent="0.3">
      <c r="A170" s="17"/>
      <c r="B170" s="22" t="s">
        <v>90</v>
      </c>
      <c r="C170" s="18"/>
      <c r="D170" s="19"/>
      <c r="E170" s="24"/>
      <c r="F170" s="21"/>
    </row>
    <row r="171" spans="1:6" x14ac:dyDescent="0.3">
      <c r="A171" s="17">
        <v>19</v>
      </c>
      <c r="B171" s="18" t="s">
        <v>10</v>
      </c>
      <c r="C171" s="18" t="s">
        <v>15</v>
      </c>
      <c r="D171" s="25">
        <v>16.8</v>
      </c>
      <c r="E171" s="24"/>
      <c r="F171" s="21">
        <f t="shared" ref="F171" si="34">D171*E171</f>
        <v>0</v>
      </c>
    </row>
    <row r="172" spans="1:6" ht="24.6" x14ac:dyDescent="0.3">
      <c r="A172" s="17"/>
      <c r="B172" s="22" t="s">
        <v>253</v>
      </c>
      <c r="C172" s="18"/>
      <c r="D172" s="23"/>
      <c r="E172" s="24"/>
      <c r="F172" s="21"/>
    </row>
    <row r="173" spans="1:6" x14ac:dyDescent="0.3">
      <c r="A173" s="17"/>
      <c r="B173" s="22" t="s">
        <v>138</v>
      </c>
      <c r="C173" s="18"/>
      <c r="D173" s="19"/>
      <c r="E173" s="24"/>
      <c r="F173" s="21"/>
    </row>
    <row r="174" spans="1:6" x14ac:dyDescent="0.3">
      <c r="A174" s="17">
        <v>20</v>
      </c>
      <c r="B174" s="18" t="s">
        <v>134</v>
      </c>
      <c r="C174" s="18" t="s">
        <v>1</v>
      </c>
      <c r="D174" s="25">
        <v>30</v>
      </c>
      <c r="E174" s="24"/>
      <c r="F174" s="21">
        <f t="shared" ref="F174" si="35">D174*E174</f>
        <v>0</v>
      </c>
    </row>
    <row r="175" spans="1:6" x14ac:dyDescent="0.3">
      <c r="A175" s="17"/>
      <c r="B175" s="22" t="s">
        <v>218</v>
      </c>
      <c r="C175" s="18"/>
      <c r="D175" s="23"/>
      <c r="E175" s="24"/>
      <c r="F175" s="21"/>
    </row>
    <row r="176" spans="1:6" x14ac:dyDescent="0.3">
      <c r="A176" s="17"/>
      <c r="B176" s="22" t="s">
        <v>125</v>
      </c>
      <c r="C176" s="18"/>
      <c r="D176" s="23"/>
      <c r="E176" s="24"/>
      <c r="F176" s="21"/>
    </row>
    <row r="177" spans="1:6" x14ac:dyDescent="0.3">
      <c r="A177" s="17">
        <v>21</v>
      </c>
      <c r="B177" s="18" t="s">
        <v>54</v>
      </c>
      <c r="C177" s="18" t="s">
        <v>2</v>
      </c>
      <c r="D177" s="19">
        <v>3</v>
      </c>
      <c r="E177" s="24"/>
      <c r="F177" s="21">
        <f t="shared" ref="F177" si="36">D177*E177</f>
        <v>0</v>
      </c>
    </row>
    <row r="178" spans="1:6" x14ac:dyDescent="0.3">
      <c r="A178" s="17"/>
      <c r="B178" s="22" t="s">
        <v>141</v>
      </c>
      <c r="C178" s="18"/>
      <c r="D178" s="23"/>
      <c r="E178" s="24"/>
      <c r="F178" s="21"/>
    </row>
    <row r="179" spans="1:6" x14ac:dyDescent="0.3">
      <c r="A179" s="17"/>
      <c r="B179" s="22" t="s">
        <v>255</v>
      </c>
      <c r="C179" s="18"/>
      <c r="D179" s="19"/>
      <c r="E179" s="24"/>
      <c r="F179" s="21"/>
    </row>
    <row r="180" spans="1:6" x14ac:dyDescent="0.3">
      <c r="A180" s="11" t="s">
        <v>32</v>
      </c>
      <c r="B180" s="15"/>
      <c r="C180" s="15"/>
      <c r="D180" s="15"/>
      <c r="E180" s="15"/>
      <c r="F180" s="26"/>
    </row>
    <row r="181" spans="1:6" x14ac:dyDescent="0.3">
      <c r="A181" s="17">
        <v>22</v>
      </c>
      <c r="B181" s="18" t="s">
        <v>142</v>
      </c>
      <c r="C181" s="18" t="s">
        <v>1</v>
      </c>
      <c r="D181" s="19">
        <v>565</v>
      </c>
      <c r="E181" s="20"/>
      <c r="F181" s="21">
        <f t="shared" ref="F181" si="37">D181*E181</f>
        <v>0</v>
      </c>
    </row>
    <row r="182" spans="1:6" x14ac:dyDescent="0.3">
      <c r="A182" s="17"/>
      <c r="B182" s="22" t="s">
        <v>256</v>
      </c>
      <c r="C182" s="18"/>
      <c r="D182" s="19"/>
      <c r="E182" s="20"/>
      <c r="F182" s="21"/>
    </row>
    <row r="183" spans="1:6" x14ac:dyDescent="0.3">
      <c r="A183" s="17"/>
      <c r="B183" s="22" t="s">
        <v>257</v>
      </c>
      <c r="C183" s="18"/>
      <c r="D183" s="19"/>
      <c r="E183" s="20"/>
      <c r="F183" s="21"/>
    </row>
    <row r="184" spans="1:6" x14ac:dyDescent="0.3">
      <c r="A184" s="17">
        <v>23</v>
      </c>
      <c r="B184" s="18" t="s">
        <v>145</v>
      </c>
      <c r="C184" s="18" t="s">
        <v>5</v>
      </c>
      <c r="D184" s="19">
        <v>3</v>
      </c>
      <c r="E184" s="20"/>
      <c r="F184" s="21">
        <f t="shared" ref="F184" si="38">D184*E184</f>
        <v>0</v>
      </c>
    </row>
    <row r="185" spans="1:6" x14ac:dyDescent="0.3">
      <c r="A185" s="17"/>
      <c r="B185" s="22" t="s">
        <v>258</v>
      </c>
      <c r="C185" s="18"/>
      <c r="D185" s="19"/>
      <c r="E185" s="20"/>
      <c r="F185" s="21"/>
    </row>
    <row r="186" spans="1:6" x14ac:dyDescent="0.3">
      <c r="A186" s="17"/>
      <c r="B186" s="22" t="s">
        <v>257</v>
      </c>
      <c r="C186" s="18"/>
      <c r="D186" s="19"/>
      <c r="E186" s="20"/>
      <c r="F186" s="21"/>
    </row>
    <row r="187" spans="1:6" x14ac:dyDescent="0.3">
      <c r="A187" s="17">
        <v>24</v>
      </c>
      <c r="B187" s="18" t="s">
        <v>55</v>
      </c>
      <c r="C187" s="18" t="s">
        <v>1</v>
      </c>
      <c r="D187" s="19">
        <f>D58</f>
        <v>345</v>
      </c>
      <c r="E187" s="20"/>
      <c r="F187" s="21">
        <f t="shared" ref="F187" si="39">D187*E187</f>
        <v>0</v>
      </c>
    </row>
    <row r="188" spans="1:6" x14ac:dyDescent="0.3">
      <c r="A188" s="17"/>
      <c r="B188" s="22" t="s">
        <v>259</v>
      </c>
      <c r="C188" s="18"/>
      <c r="D188" s="19"/>
      <c r="E188" s="20"/>
      <c r="F188" s="21"/>
    </row>
    <row r="189" spans="1:6" x14ac:dyDescent="0.3">
      <c r="A189" s="17"/>
      <c r="B189" s="22" t="s">
        <v>257</v>
      </c>
      <c r="C189" s="18"/>
      <c r="D189" s="19"/>
      <c r="E189" s="20"/>
      <c r="F189" s="21"/>
    </row>
    <row r="190" spans="1:6" x14ac:dyDescent="0.3">
      <c r="A190" s="17">
        <v>25</v>
      </c>
      <c r="B190" s="18" t="s">
        <v>14</v>
      </c>
      <c r="C190" s="18" t="s">
        <v>1</v>
      </c>
      <c r="D190" s="19">
        <v>1725</v>
      </c>
      <c r="E190" s="20"/>
      <c r="F190" s="21">
        <f t="shared" ref="F190:F193" si="40">D190*E190</f>
        <v>0</v>
      </c>
    </row>
    <row r="191" spans="1:6" x14ac:dyDescent="0.3">
      <c r="A191" s="17"/>
      <c r="B191" s="22" t="s">
        <v>260</v>
      </c>
      <c r="C191" s="18"/>
      <c r="D191" s="19"/>
      <c r="E191" s="20"/>
      <c r="F191" s="21"/>
    </row>
    <row r="192" spans="1:6" x14ac:dyDescent="0.3">
      <c r="A192" s="17"/>
      <c r="B192" s="22" t="s">
        <v>257</v>
      </c>
      <c r="C192" s="18"/>
      <c r="D192" s="19"/>
      <c r="E192" s="20"/>
      <c r="F192" s="21"/>
    </row>
    <row r="193" spans="1:6" x14ac:dyDescent="0.3">
      <c r="A193" s="17">
        <v>26</v>
      </c>
      <c r="B193" s="18" t="s">
        <v>56</v>
      </c>
      <c r="C193" s="18" t="s">
        <v>5</v>
      </c>
      <c r="D193" s="19">
        <f>2*5</f>
        <v>10</v>
      </c>
      <c r="E193" s="20"/>
      <c r="F193" s="21">
        <f t="shared" si="40"/>
        <v>0</v>
      </c>
    </row>
    <row r="194" spans="1:6" x14ac:dyDescent="0.3">
      <c r="A194" s="17"/>
      <c r="B194" s="22" t="s">
        <v>149</v>
      </c>
      <c r="C194" s="18"/>
      <c r="D194" s="19"/>
      <c r="E194" s="20"/>
      <c r="F194" s="21"/>
    </row>
    <row r="195" spans="1:6" x14ac:dyDescent="0.3">
      <c r="A195" s="17"/>
      <c r="B195" s="22" t="s">
        <v>257</v>
      </c>
      <c r="C195" s="18"/>
      <c r="D195" s="19"/>
      <c r="E195" s="20"/>
      <c r="F195" s="21"/>
    </row>
    <row r="196" spans="1:6" x14ac:dyDescent="0.3">
      <c r="A196" s="17">
        <v>27</v>
      </c>
      <c r="B196" s="18" t="s">
        <v>28</v>
      </c>
      <c r="C196" s="18" t="s">
        <v>2</v>
      </c>
      <c r="D196" s="19">
        <v>30</v>
      </c>
      <c r="E196" s="20"/>
      <c r="F196" s="21">
        <f t="shared" ref="F196" si="41">D196*E196</f>
        <v>0</v>
      </c>
    </row>
    <row r="197" spans="1:6" x14ac:dyDescent="0.3">
      <c r="A197" s="17"/>
      <c r="B197" s="22" t="s">
        <v>223</v>
      </c>
      <c r="C197" s="18"/>
      <c r="D197" s="19"/>
      <c r="E197" s="20"/>
      <c r="F197" s="21"/>
    </row>
    <row r="198" spans="1:6" x14ac:dyDescent="0.3">
      <c r="A198" s="17"/>
      <c r="B198" s="22" t="s">
        <v>222</v>
      </c>
      <c r="C198" s="18"/>
      <c r="D198" s="19"/>
      <c r="E198" s="20"/>
      <c r="F198" s="21"/>
    </row>
    <row r="199" spans="1:6" x14ac:dyDescent="0.3">
      <c r="A199" s="17">
        <v>28</v>
      </c>
      <c r="B199" s="18" t="s">
        <v>29</v>
      </c>
      <c r="C199" s="18" t="s">
        <v>2</v>
      </c>
      <c r="D199" s="19">
        <v>9</v>
      </c>
      <c r="E199" s="20"/>
      <c r="F199" s="21">
        <f t="shared" ref="F199" si="42">D199*E199</f>
        <v>0</v>
      </c>
    </row>
    <row r="200" spans="1:6" x14ac:dyDescent="0.3">
      <c r="A200" s="17"/>
      <c r="B200" s="22" t="s">
        <v>224</v>
      </c>
      <c r="C200" s="18"/>
      <c r="D200" s="19"/>
      <c r="E200" s="20"/>
      <c r="F200" s="21"/>
    </row>
    <row r="201" spans="1:6" x14ac:dyDescent="0.3">
      <c r="A201" s="17"/>
      <c r="B201" s="22" t="s">
        <v>222</v>
      </c>
      <c r="C201" s="18"/>
      <c r="D201" s="19"/>
      <c r="E201" s="20"/>
      <c r="F201" s="21"/>
    </row>
    <row r="202" spans="1:6" x14ac:dyDescent="0.3">
      <c r="A202" s="17">
        <v>29</v>
      </c>
      <c r="B202" s="18" t="s">
        <v>38</v>
      </c>
      <c r="C202" s="18" t="s">
        <v>2</v>
      </c>
      <c r="D202" s="19">
        <v>2</v>
      </c>
      <c r="E202" s="20"/>
      <c r="F202" s="21">
        <f t="shared" ref="F202" si="43">D202*E202</f>
        <v>0</v>
      </c>
    </row>
    <row r="203" spans="1:6" x14ac:dyDescent="0.3">
      <c r="A203" s="17"/>
      <c r="B203" s="22" t="s">
        <v>225</v>
      </c>
      <c r="C203" s="18"/>
      <c r="D203" s="19"/>
      <c r="E203" s="20"/>
      <c r="F203" s="21"/>
    </row>
    <row r="204" spans="1:6" x14ac:dyDescent="0.3">
      <c r="A204" s="17"/>
      <c r="B204" s="22" t="s">
        <v>222</v>
      </c>
      <c r="C204" s="18"/>
      <c r="D204" s="19"/>
      <c r="E204" s="20"/>
      <c r="F204" s="21"/>
    </row>
    <row r="205" spans="1:6" x14ac:dyDescent="0.3">
      <c r="A205" s="17">
        <v>30</v>
      </c>
      <c r="B205" s="18" t="s">
        <v>150</v>
      </c>
      <c r="C205" s="18" t="s">
        <v>2</v>
      </c>
      <c r="D205" s="19"/>
      <c r="E205" s="20"/>
      <c r="F205" s="21">
        <f t="shared" ref="F205" si="44">D205*E205</f>
        <v>0</v>
      </c>
    </row>
    <row r="206" spans="1:6" x14ac:dyDescent="0.3">
      <c r="A206" s="17"/>
      <c r="B206" s="22" t="s">
        <v>71</v>
      </c>
      <c r="C206" s="18"/>
      <c r="D206" s="19"/>
      <c r="E206" s="20"/>
      <c r="F206" s="21"/>
    </row>
    <row r="207" spans="1:6" x14ac:dyDescent="0.3">
      <c r="A207" s="17"/>
      <c r="B207" s="22" t="s">
        <v>222</v>
      </c>
      <c r="C207" s="18"/>
      <c r="D207" s="19"/>
      <c r="E207" s="20"/>
      <c r="F207" s="21"/>
    </row>
    <row r="208" spans="1:6" x14ac:dyDescent="0.3">
      <c r="A208" s="17">
        <v>31</v>
      </c>
      <c r="B208" s="18" t="s">
        <v>57</v>
      </c>
      <c r="C208" s="18" t="s">
        <v>2</v>
      </c>
      <c r="D208" s="19">
        <v>1</v>
      </c>
      <c r="E208" s="20"/>
      <c r="F208" s="21"/>
    </row>
    <row r="209" spans="1:6" x14ac:dyDescent="0.3">
      <c r="A209" s="17"/>
      <c r="B209" s="22" t="s">
        <v>286</v>
      </c>
      <c r="C209" s="18"/>
      <c r="D209" s="19"/>
      <c r="E209" s="20"/>
      <c r="F209" s="21"/>
    </row>
    <row r="210" spans="1:6" x14ac:dyDescent="0.3">
      <c r="A210" s="17"/>
      <c r="B210" s="22" t="s">
        <v>204</v>
      </c>
      <c r="C210" s="18"/>
      <c r="D210" s="19"/>
      <c r="E210" s="20"/>
      <c r="F210" s="21"/>
    </row>
    <row r="211" spans="1:6" x14ac:dyDescent="0.3">
      <c r="A211" s="14" t="s">
        <v>39</v>
      </c>
      <c r="B211" s="15"/>
      <c r="C211" s="15"/>
      <c r="D211" s="15"/>
      <c r="E211" s="15"/>
      <c r="F211" s="26"/>
    </row>
    <row r="212" spans="1:6" x14ac:dyDescent="0.3">
      <c r="A212" s="17">
        <v>32</v>
      </c>
      <c r="B212" s="18" t="s">
        <v>42</v>
      </c>
      <c r="C212" s="18" t="s">
        <v>2</v>
      </c>
      <c r="D212" s="19">
        <v>2</v>
      </c>
      <c r="E212" s="20"/>
      <c r="F212" s="21">
        <f t="shared" ref="F212" si="45">D212*E212</f>
        <v>0</v>
      </c>
    </row>
    <row r="213" spans="1:6" x14ac:dyDescent="0.3">
      <c r="A213" s="17"/>
      <c r="B213" s="22" t="s">
        <v>100</v>
      </c>
      <c r="C213" s="18"/>
      <c r="D213" s="19"/>
      <c r="E213" s="20"/>
      <c r="F213" s="21"/>
    </row>
    <row r="214" spans="1:6" x14ac:dyDescent="0.3">
      <c r="A214" s="17"/>
      <c r="B214" s="22" t="s">
        <v>204</v>
      </c>
      <c r="C214" s="18"/>
      <c r="D214" s="19"/>
      <c r="E214" s="20"/>
      <c r="F214" s="21"/>
    </row>
    <row r="215" spans="1:6" x14ac:dyDescent="0.3">
      <c r="A215" s="17">
        <v>33</v>
      </c>
      <c r="B215" s="18" t="s">
        <v>151</v>
      </c>
      <c r="C215" s="18" t="s">
        <v>2</v>
      </c>
      <c r="D215" s="19">
        <v>2</v>
      </c>
      <c r="E215" s="20"/>
      <c r="F215" s="21">
        <f t="shared" ref="F215" si="46">D215*E215</f>
        <v>0</v>
      </c>
    </row>
    <row r="216" spans="1:6" x14ac:dyDescent="0.3">
      <c r="A216" s="17"/>
      <c r="B216" s="22" t="s">
        <v>99</v>
      </c>
      <c r="C216" s="18"/>
      <c r="D216" s="19"/>
      <c r="E216" s="20"/>
      <c r="F216" s="21"/>
    </row>
    <row r="217" spans="1:6" x14ac:dyDescent="0.3">
      <c r="A217" s="17"/>
      <c r="B217" s="22" t="s">
        <v>238</v>
      </c>
      <c r="C217" s="18"/>
      <c r="D217" s="19"/>
      <c r="E217" s="20"/>
      <c r="F217" s="21"/>
    </row>
    <row r="218" spans="1:6" x14ac:dyDescent="0.3">
      <c r="A218" s="17">
        <v>34</v>
      </c>
      <c r="B218" s="18" t="s">
        <v>154</v>
      </c>
      <c r="C218" s="18" t="s">
        <v>2</v>
      </c>
      <c r="D218" s="19">
        <v>3</v>
      </c>
      <c r="E218" s="20"/>
      <c r="F218" s="21">
        <f t="shared" ref="F218" si="47">D218*E218</f>
        <v>0</v>
      </c>
    </row>
    <row r="219" spans="1:6" x14ac:dyDescent="0.3">
      <c r="A219" s="17"/>
      <c r="B219" s="22" t="s">
        <v>153</v>
      </c>
      <c r="C219" s="18"/>
      <c r="D219" s="19"/>
      <c r="E219" s="20"/>
      <c r="F219" s="21"/>
    </row>
    <row r="220" spans="1:6" x14ac:dyDescent="0.3">
      <c r="A220" s="17"/>
      <c r="B220" s="22" t="s">
        <v>255</v>
      </c>
      <c r="C220" s="18"/>
      <c r="D220" s="19"/>
      <c r="E220" s="20"/>
      <c r="F220" s="21"/>
    </row>
    <row r="221" spans="1:6" x14ac:dyDescent="0.3">
      <c r="A221" s="14" t="s">
        <v>44</v>
      </c>
      <c r="B221" s="15"/>
      <c r="C221" s="15"/>
      <c r="D221" s="15"/>
      <c r="E221" s="15"/>
      <c r="F221" s="26"/>
    </row>
    <row r="222" spans="1:6" x14ac:dyDescent="0.3">
      <c r="A222" s="17">
        <v>35</v>
      </c>
      <c r="B222" s="18" t="s">
        <v>261</v>
      </c>
      <c r="C222" s="18" t="s">
        <v>2</v>
      </c>
      <c r="D222" s="19">
        <v>1</v>
      </c>
      <c r="E222" s="20"/>
      <c r="F222" s="21">
        <f t="shared" ref="F222:F267" si="48">D222*E222</f>
        <v>0</v>
      </c>
    </row>
    <row r="223" spans="1:6" x14ac:dyDescent="0.3">
      <c r="A223" s="17"/>
      <c r="B223" s="22" t="s">
        <v>110</v>
      </c>
      <c r="C223" s="18"/>
      <c r="D223" s="19"/>
      <c r="E223" s="20"/>
      <c r="F223" s="21"/>
    </row>
    <row r="224" spans="1:6" x14ac:dyDescent="0.3">
      <c r="A224" s="17"/>
      <c r="B224" s="22" t="s">
        <v>262</v>
      </c>
      <c r="C224" s="18"/>
      <c r="D224" s="19"/>
      <c r="E224" s="20"/>
      <c r="F224" s="21"/>
    </row>
    <row r="225" spans="1:6" x14ac:dyDescent="0.3">
      <c r="A225" s="17">
        <v>36</v>
      </c>
      <c r="B225" s="18" t="s">
        <v>158</v>
      </c>
      <c r="C225" s="18" t="s">
        <v>2</v>
      </c>
      <c r="D225" s="19">
        <v>3</v>
      </c>
      <c r="E225" s="20"/>
      <c r="F225" s="21">
        <f t="shared" ref="F225" si="49">D225*E225</f>
        <v>0</v>
      </c>
    </row>
    <row r="226" spans="1:6" ht="48.6" x14ac:dyDescent="0.3">
      <c r="A226" s="17"/>
      <c r="B226" s="22" t="s">
        <v>264</v>
      </c>
      <c r="C226" s="18"/>
      <c r="D226" s="19"/>
      <c r="E226" s="20"/>
      <c r="F226" s="21"/>
    </row>
    <row r="227" spans="1:6" x14ac:dyDescent="0.3">
      <c r="A227" s="17"/>
      <c r="B227" s="22" t="s">
        <v>262</v>
      </c>
      <c r="C227" s="18"/>
      <c r="D227" s="19"/>
      <c r="E227" s="20"/>
      <c r="F227" s="21"/>
    </row>
    <row r="228" spans="1:6" x14ac:dyDescent="0.3">
      <c r="A228" s="17">
        <v>37</v>
      </c>
      <c r="B228" s="18" t="s">
        <v>161</v>
      </c>
      <c r="C228" s="18" t="s">
        <v>2</v>
      </c>
      <c r="D228" s="19">
        <v>5</v>
      </c>
      <c r="E228" s="20"/>
      <c r="F228" s="21">
        <f t="shared" ref="F228" si="50">D228*E228</f>
        <v>0</v>
      </c>
    </row>
    <row r="229" spans="1:6" ht="60.6" x14ac:dyDescent="0.3">
      <c r="A229" s="17"/>
      <c r="B229" s="22" t="s">
        <v>263</v>
      </c>
      <c r="C229" s="18"/>
      <c r="D229" s="19"/>
      <c r="E229" s="20"/>
      <c r="F229" s="21"/>
    </row>
    <row r="230" spans="1:6" x14ac:dyDescent="0.3">
      <c r="A230" s="17"/>
      <c r="B230" s="22" t="s">
        <v>262</v>
      </c>
      <c r="C230" s="18"/>
      <c r="D230" s="19"/>
      <c r="E230" s="20"/>
      <c r="F230" s="21"/>
    </row>
    <row r="231" spans="1:6" x14ac:dyDescent="0.3">
      <c r="A231" s="17">
        <v>38</v>
      </c>
      <c r="B231" s="18" t="s">
        <v>45</v>
      </c>
      <c r="C231" s="18" t="s">
        <v>2</v>
      </c>
      <c r="D231" s="19">
        <v>100</v>
      </c>
      <c r="E231" s="20"/>
      <c r="F231" s="21">
        <f t="shared" ref="F231" si="51">D231*E231</f>
        <v>0</v>
      </c>
    </row>
    <row r="232" spans="1:6" ht="48.6" x14ac:dyDescent="0.3">
      <c r="A232" s="17"/>
      <c r="B232" s="22" t="s">
        <v>226</v>
      </c>
      <c r="C232" s="18"/>
      <c r="D232" s="19"/>
      <c r="E232" s="20"/>
      <c r="F232" s="21"/>
    </row>
    <row r="233" spans="1:6" x14ac:dyDescent="0.3">
      <c r="A233" s="17"/>
      <c r="B233" s="22" t="s">
        <v>227</v>
      </c>
      <c r="C233" s="18"/>
      <c r="D233" s="19"/>
      <c r="E233" s="20"/>
      <c r="F233" s="21"/>
    </row>
    <row r="234" spans="1:6" x14ac:dyDescent="0.3">
      <c r="A234" s="17">
        <v>39</v>
      </c>
      <c r="B234" s="18" t="s">
        <v>46</v>
      </c>
      <c r="C234" s="18" t="s">
        <v>2</v>
      </c>
      <c r="D234" s="19">
        <v>100</v>
      </c>
      <c r="E234" s="20"/>
      <c r="F234" s="21">
        <f t="shared" ref="F234" si="52">D234*E234</f>
        <v>0</v>
      </c>
    </row>
    <row r="235" spans="1:6" ht="48.6" x14ac:dyDescent="0.3">
      <c r="A235" s="17"/>
      <c r="B235" s="22" t="s">
        <v>226</v>
      </c>
      <c r="C235" s="18"/>
      <c r="D235" s="19"/>
      <c r="E235" s="20"/>
      <c r="F235" s="21"/>
    </row>
    <row r="236" spans="1:6" x14ac:dyDescent="0.3">
      <c r="A236" s="17"/>
      <c r="B236" s="22" t="s">
        <v>227</v>
      </c>
      <c r="C236" s="18"/>
      <c r="D236" s="19"/>
      <c r="E236" s="20"/>
      <c r="F236" s="21"/>
    </row>
    <row r="237" spans="1:6" x14ac:dyDescent="0.3">
      <c r="A237" s="17">
        <v>40</v>
      </c>
      <c r="B237" s="18" t="s">
        <v>165</v>
      </c>
      <c r="C237" s="18" t="s">
        <v>1</v>
      </c>
      <c r="D237" s="19">
        <f>155+740</f>
        <v>895</v>
      </c>
      <c r="E237" s="20"/>
      <c r="F237" s="21">
        <f t="shared" ref="F237" si="53">D237*E237</f>
        <v>0</v>
      </c>
    </row>
    <row r="238" spans="1:6" ht="36.6" x14ac:dyDescent="0.3">
      <c r="A238" s="17"/>
      <c r="B238" s="22" t="s">
        <v>265</v>
      </c>
      <c r="C238" s="18"/>
      <c r="D238" s="19"/>
      <c r="E238" s="20"/>
      <c r="F238" s="21"/>
    </row>
    <row r="239" spans="1:6" x14ac:dyDescent="0.3">
      <c r="A239" s="17"/>
      <c r="B239" s="22" t="s">
        <v>262</v>
      </c>
      <c r="C239" s="18"/>
      <c r="D239" s="19"/>
      <c r="E239" s="20"/>
      <c r="F239" s="21"/>
    </row>
    <row r="240" spans="1:6" x14ac:dyDescent="0.3">
      <c r="A240" s="17">
        <v>41</v>
      </c>
      <c r="B240" s="18" t="s">
        <v>268</v>
      </c>
      <c r="C240" s="18" t="s">
        <v>1</v>
      </c>
      <c r="D240" s="19">
        <v>1730</v>
      </c>
      <c r="E240" s="20"/>
      <c r="F240" s="21">
        <f t="shared" ref="F240" si="54">D240*E240</f>
        <v>0</v>
      </c>
    </row>
    <row r="241" spans="1:6" x14ac:dyDescent="0.3">
      <c r="A241" s="17"/>
      <c r="B241" s="22" t="s">
        <v>266</v>
      </c>
      <c r="C241" s="18"/>
      <c r="D241" s="19"/>
      <c r="E241" s="20"/>
      <c r="F241" s="21"/>
    </row>
    <row r="242" spans="1:6" x14ac:dyDescent="0.3">
      <c r="A242" s="17"/>
      <c r="B242" s="22" t="s">
        <v>262</v>
      </c>
      <c r="C242" s="18"/>
      <c r="D242" s="19"/>
      <c r="E242" s="20"/>
      <c r="F242" s="21"/>
    </row>
    <row r="243" spans="1:6" x14ac:dyDescent="0.3">
      <c r="A243" s="17">
        <v>42</v>
      </c>
      <c r="B243" s="18" t="s">
        <v>12</v>
      </c>
      <c r="C243" s="18" t="s">
        <v>1</v>
      </c>
      <c r="D243" s="19">
        <v>800</v>
      </c>
      <c r="E243" s="20"/>
      <c r="F243" s="21">
        <f t="shared" ref="F243" si="55">D243*E243</f>
        <v>0</v>
      </c>
    </row>
    <row r="244" spans="1:6" x14ac:dyDescent="0.3">
      <c r="A244" s="17"/>
      <c r="B244" s="22" t="s">
        <v>288</v>
      </c>
      <c r="C244" s="18"/>
      <c r="D244" s="19"/>
      <c r="E244" s="20"/>
      <c r="F244" s="21"/>
    </row>
    <row r="245" spans="1:6" x14ac:dyDescent="0.3">
      <c r="A245" s="17"/>
      <c r="B245" s="22" t="s">
        <v>262</v>
      </c>
      <c r="C245" s="18"/>
      <c r="D245" s="19"/>
      <c r="E245" s="20"/>
      <c r="F245" s="21"/>
    </row>
    <row r="246" spans="1:6" x14ac:dyDescent="0.3">
      <c r="A246" s="17">
        <v>43</v>
      </c>
      <c r="B246" s="18" t="s">
        <v>59</v>
      </c>
      <c r="C246" s="18" t="s">
        <v>1</v>
      </c>
      <c r="D246" s="19">
        <v>410</v>
      </c>
      <c r="E246" s="20"/>
      <c r="F246" s="21">
        <f t="shared" ref="F246" si="56">D246*E246</f>
        <v>0</v>
      </c>
    </row>
    <row r="247" spans="1:6" ht="86.4" x14ac:dyDescent="0.3">
      <c r="A247" s="17"/>
      <c r="B247" s="18" t="s">
        <v>267</v>
      </c>
      <c r="C247" s="18"/>
      <c r="D247" s="19"/>
      <c r="E247" s="20"/>
      <c r="F247" s="21"/>
    </row>
    <row r="248" spans="1:6" x14ac:dyDescent="0.3">
      <c r="A248" s="17"/>
      <c r="B248" s="22" t="s">
        <v>262</v>
      </c>
      <c r="C248" s="18"/>
      <c r="D248" s="19"/>
      <c r="E248" s="20"/>
      <c r="F248" s="21"/>
    </row>
    <row r="249" spans="1:6" x14ac:dyDescent="0.3">
      <c r="A249" s="17">
        <v>44</v>
      </c>
      <c r="B249" s="18" t="s">
        <v>11</v>
      </c>
      <c r="C249" s="18" t="s">
        <v>2</v>
      </c>
      <c r="D249" s="19">
        <v>3</v>
      </c>
      <c r="E249" s="20"/>
      <c r="F249" s="21">
        <f t="shared" ref="F249" si="57">D249*E249</f>
        <v>0</v>
      </c>
    </row>
    <row r="250" spans="1:6" x14ac:dyDescent="0.3">
      <c r="A250" s="17"/>
      <c r="B250" s="18" t="s">
        <v>269</v>
      </c>
      <c r="C250" s="18"/>
      <c r="D250" s="19"/>
      <c r="E250" s="20"/>
      <c r="F250" s="21"/>
    </row>
    <row r="251" spans="1:6" x14ac:dyDescent="0.3">
      <c r="A251" s="17"/>
      <c r="B251" s="22" t="s">
        <v>262</v>
      </c>
      <c r="C251" s="18"/>
      <c r="D251" s="19"/>
      <c r="E251" s="20"/>
      <c r="F251" s="21"/>
    </row>
    <row r="252" spans="1:6" x14ac:dyDescent="0.3">
      <c r="A252" s="17">
        <v>45</v>
      </c>
      <c r="B252" s="18" t="s">
        <v>49</v>
      </c>
      <c r="C252" s="18" t="s">
        <v>2</v>
      </c>
      <c r="D252" s="19">
        <v>4</v>
      </c>
      <c r="E252" s="20"/>
      <c r="F252" s="21">
        <f t="shared" ref="F252" si="58">D252*E252</f>
        <v>0</v>
      </c>
    </row>
    <row r="253" spans="1:6" ht="48.6" x14ac:dyDescent="0.3">
      <c r="A253" s="17"/>
      <c r="B253" s="22" t="s">
        <v>237</v>
      </c>
      <c r="C253" s="18"/>
      <c r="D253" s="19"/>
      <c r="E253" s="20"/>
      <c r="F253" s="21"/>
    </row>
    <row r="254" spans="1:6" x14ac:dyDescent="0.3">
      <c r="A254" s="17"/>
      <c r="B254" s="22" t="s">
        <v>238</v>
      </c>
      <c r="C254" s="18"/>
      <c r="D254" s="19"/>
      <c r="E254" s="20"/>
      <c r="F254" s="21"/>
    </row>
    <row r="255" spans="1:6" x14ac:dyDescent="0.3">
      <c r="A255" s="17">
        <v>46</v>
      </c>
      <c r="B255" s="18" t="s">
        <v>116</v>
      </c>
      <c r="C255" s="18" t="s">
        <v>2</v>
      </c>
      <c r="D255" s="19">
        <v>2</v>
      </c>
      <c r="E255" s="20"/>
      <c r="F255" s="21">
        <f t="shared" ref="F255" si="59">D255*E255</f>
        <v>0</v>
      </c>
    </row>
    <row r="256" spans="1:6" ht="36.6" x14ac:dyDescent="0.3">
      <c r="A256" s="17"/>
      <c r="B256" s="22" t="s">
        <v>239</v>
      </c>
      <c r="C256" s="18"/>
      <c r="D256" s="19"/>
      <c r="E256" s="20"/>
      <c r="F256" s="21"/>
    </row>
    <row r="257" spans="1:6" x14ac:dyDescent="0.3">
      <c r="A257" s="17"/>
      <c r="B257" s="22" t="s">
        <v>238</v>
      </c>
      <c r="C257" s="18"/>
      <c r="D257" s="19"/>
      <c r="E257" s="20"/>
      <c r="F257" s="21"/>
    </row>
    <row r="258" spans="1:6" x14ac:dyDescent="0.3">
      <c r="A258" s="17">
        <v>47</v>
      </c>
      <c r="B258" s="18" t="s">
        <v>60</v>
      </c>
      <c r="C258" s="18" t="s">
        <v>2</v>
      </c>
      <c r="D258" s="19">
        <v>6</v>
      </c>
      <c r="E258" s="20"/>
      <c r="F258" s="21">
        <f t="shared" si="48"/>
        <v>0</v>
      </c>
    </row>
    <row r="259" spans="1:6" ht="60.6" x14ac:dyDescent="0.3">
      <c r="A259" s="17"/>
      <c r="B259" s="22" t="s">
        <v>270</v>
      </c>
      <c r="C259" s="18"/>
      <c r="D259" s="19"/>
      <c r="E259" s="20"/>
      <c r="F259" s="21"/>
    </row>
    <row r="260" spans="1:6" x14ac:dyDescent="0.3">
      <c r="A260" s="17"/>
      <c r="B260" s="22" t="s">
        <v>262</v>
      </c>
      <c r="C260" s="18"/>
      <c r="D260" s="19"/>
      <c r="E260" s="20"/>
      <c r="F260" s="21"/>
    </row>
    <row r="261" spans="1:6" x14ac:dyDescent="0.3">
      <c r="A261" s="17">
        <v>48</v>
      </c>
      <c r="B261" s="18" t="s">
        <v>13</v>
      </c>
      <c r="C261" s="18" t="s">
        <v>16</v>
      </c>
      <c r="D261" s="19">
        <v>198</v>
      </c>
      <c r="E261" s="20"/>
      <c r="F261" s="21">
        <f t="shared" si="48"/>
        <v>0</v>
      </c>
    </row>
    <row r="262" spans="1:6" ht="72.599999999999994" x14ac:dyDescent="0.3">
      <c r="A262" s="17"/>
      <c r="B262" s="22" t="s">
        <v>115</v>
      </c>
      <c r="C262" s="18"/>
      <c r="D262" s="19"/>
      <c r="E262" s="20"/>
      <c r="F262" s="21"/>
    </row>
    <row r="263" spans="1:6" x14ac:dyDescent="0.3">
      <c r="A263" s="17"/>
      <c r="B263" s="22" t="s">
        <v>227</v>
      </c>
      <c r="C263" s="18"/>
      <c r="D263" s="19"/>
      <c r="E263" s="20"/>
      <c r="F263" s="21"/>
    </row>
    <row r="264" spans="1:6" ht="28.8" x14ac:dyDescent="0.3">
      <c r="A264" s="17">
        <v>49</v>
      </c>
      <c r="B264" s="18" t="s">
        <v>183</v>
      </c>
      <c r="C264" s="18" t="s">
        <v>16</v>
      </c>
      <c r="D264" s="19">
        <f>50+48</f>
        <v>98</v>
      </c>
      <c r="E264" s="20"/>
      <c r="F264" s="21">
        <f t="shared" si="48"/>
        <v>0</v>
      </c>
    </row>
    <row r="265" spans="1:6" ht="36.6" x14ac:dyDescent="0.3">
      <c r="A265" s="17"/>
      <c r="B265" s="22" t="s">
        <v>173</v>
      </c>
      <c r="C265" s="18"/>
      <c r="D265" s="19"/>
      <c r="E265" s="20"/>
      <c r="F265" s="21"/>
    </row>
    <row r="266" spans="1:6" x14ac:dyDescent="0.3">
      <c r="A266" s="17"/>
      <c r="B266" s="22" t="s">
        <v>227</v>
      </c>
      <c r="C266" s="18"/>
      <c r="D266" s="19"/>
      <c r="E266" s="20"/>
      <c r="F266" s="21"/>
    </row>
    <row r="267" spans="1:6" x14ac:dyDescent="0.3">
      <c r="A267" s="17">
        <v>50</v>
      </c>
      <c r="B267" s="18" t="s">
        <v>184</v>
      </c>
      <c r="C267" s="18" t="s">
        <v>16</v>
      </c>
      <c r="D267" s="19">
        <f>50+48</f>
        <v>98</v>
      </c>
      <c r="E267" s="20"/>
      <c r="F267" s="21">
        <f t="shared" si="48"/>
        <v>0</v>
      </c>
    </row>
    <row r="268" spans="1:6" ht="36.6" x14ac:dyDescent="0.3">
      <c r="A268" s="17"/>
      <c r="B268" s="22" t="s">
        <v>173</v>
      </c>
      <c r="C268" s="18"/>
      <c r="D268" s="19"/>
      <c r="E268" s="20"/>
      <c r="F268" s="21"/>
    </row>
    <row r="269" spans="1:6" x14ac:dyDescent="0.3">
      <c r="A269" s="17"/>
      <c r="B269" s="22" t="s">
        <v>227</v>
      </c>
      <c r="C269" s="18"/>
      <c r="D269" s="19"/>
      <c r="E269" s="20"/>
      <c r="F269" s="21"/>
    </row>
    <row r="270" spans="1:6" x14ac:dyDescent="0.3">
      <c r="A270" s="14" t="s">
        <v>174</v>
      </c>
      <c r="B270" s="15"/>
      <c r="C270" s="15"/>
      <c r="D270" s="15"/>
      <c r="E270" s="15"/>
      <c r="F270" s="26"/>
    </row>
    <row r="271" spans="1:6" x14ac:dyDescent="0.3">
      <c r="A271" s="17">
        <v>51</v>
      </c>
      <c r="B271" s="18" t="s">
        <v>157</v>
      </c>
      <c r="C271" s="18" t="s">
        <v>2</v>
      </c>
      <c r="D271" s="19">
        <v>3</v>
      </c>
      <c r="E271" s="20"/>
      <c r="F271" s="21">
        <f t="shared" ref="F271" si="60">D271*E271</f>
        <v>0</v>
      </c>
    </row>
    <row r="272" spans="1:6" ht="36.6" x14ac:dyDescent="0.3">
      <c r="A272" s="17"/>
      <c r="B272" s="22" t="s">
        <v>271</v>
      </c>
      <c r="C272" s="18"/>
      <c r="D272" s="19"/>
      <c r="E272" s="20"/>
      <c r="F272" s="21"/>
    </row>
    <row r="273" spans="1:6" x14ac:dyDescent="0.3">
      <c r="A273" s="17"/>
      <c r="B273" s="22" t="s">
        <v>262</v>
      </c>
      <c r="C273" s="18"/>
      <c r="D273" s="19"/>
      <c r="E273" s="20"/>
      <c r="F273" s="21"/>
    </row>
    <row r="274" spans="1:6" ht="28.8" x14ac:dyDescent="0.3">
      <c r="A274" s="17">
        <v>52</v>
      </c>
      <c r="B274" s="18" t="s">
        <v>272</v>
      </c>
      <c r="C274" s="18" t="s">
        <v>1</v>
      </c>
      <c r="D274" s="19">
        <f>2*240</f>
        <v>480</v>
      </c>
      <c r="E274" s="20"/>
      <c r="F274" s="21">
        <f t="shared" ref="F274" si="61">D274*E274</f>
        <v>0</v>
      </c>
    </row>
    <row r="275" spans="1:6" x14ac:dyDescent="0.3">
      <c r="A275" s="17"/>
      <c r="B275" s="22" t="s">
        <v>273</v>
      </c>
      <c r="C275" s="18"/>
      <c r="D275" s="19"/>
      <c r="E275" s="20"/>
      <c r="F275" s="21"/>
    </row>
    <row r="276" spans="1:6" x14ac:dyDescent="0.3">
      <c r="A276" s="17"/>
      <c r="B276" s="22" t="s">
        <v>257</v>
      </c>
      <c r="C276" s="18"/>
      <c r="D276" s="19"/>
      <c r="E276" s="20"/>
      <c r="F276" s="21"/>
    </row>
    <row r="277" spans="1:6" x14ac:dyDescent="0.3">
      <c r="A277" s="17">
        <v>53</v>
      </c>
      <c r="B277" s="18" t="s">
        <v>176</v>
      </c>
      <c r="C277" s="18" t="s">
        <v>1</v>
      </c>
      <c r="D277" s="19">
        <f>2*225+85</f>
        <v>535</v>
      </c>
      <c r="E277" s="20"/>
      <c r="F277" s="21">
        <f t="shared" ref="F277" si="62">D277*E277</f>
        <v>0</v>
      </c>
    </row>
    <row r="278" spans="1:6" ht="36.6" x14ac:dyDescent="0.3">
      <c r="A278" s="17"/>
      <c r="B278" s="22" t="s">
        <v>275</v>
      </c>
      <c r="C278" s="18"/>
      <c r="D278" s="19"/>
      <c r="E278" s="20"/>
      <c r="F278" s="21"/>
    </row>
    <row r="279" spans="1:6" x14ac:dyDescent="0.3">
      <c r="A279" s="17"/>
      <c r="B279" s="22" t="s">
        <v>257</v>
      </c>
      <c r="C279" s="18"/>
      <c r="D279" s="19"/>
      <c r="E279" s="20"/>
      <c r="F279" s="21"/>
    </row>
    <row r="280" spans="1:6" x14ac:dyDescent="0.3">
      <c r="A280" s="17">
        <v>54</v>
      </c>
      <c r="B280" s="18" t="s">
        <v>219</v>
      </c>
      <c r="C280" s="18" t="s">
        <v>1</v>
      </c>
      <c r="D280" s="19">
        <v>310</v>
      </c>
      <c r="E280" s="20"/>
      <c r="F280" s="21">
        <f t="shared" ref="F280" si="63">D280*E280</f>
        <v>0</v>
      </c>
    </row>
    <row r="281" spans="1:6" ht="36.6" x14ac:dyDescent="0.3">
      <c r="A281" s="17"/>
      <c r="B281" s="22" t="s">
        <v>274</v>
      </c>
      <c r="C281" s="18"/>
      <c r="D281" s="19"/>
      <c r="E281" s="20"/>
      <c r="F281" s="21"/>
    </row>
    <row r="282" spans="1:6" x14ac:dyDescent="0.3">
      <c r="A282" s="17"/>
      <c r="B282" s="22" t="s">
        <v>257</v>
      </c>
      <c r="C282" s="18"/>
      <c r="D282" s="19"/>
      <c r="E282" s="20"/>
      <c r="F282" s="21"/>
    </row>
    <row r="283" spans="1:6" x14ac:dyDescent="0.3">
      <c r="A283" s="17">
        <v>55</v>
      </c>
      <c r="B283" s="18" t="s">
        <v>179</v>
      </c>
      <c r="C283" s="18" t="s">
        <v>1</v>
      </c>
      <c r="D283" s="19">
        <v>1210</v>
      </c>
      <c r="E283" s="20"/>
      <c r="F283" s="21">
        <f t="shared" ref="F283" si="64">D283*E283</f>
        <v>0</v>
      </c>
    </row>
    <row r="284" spans="1:6" ht="36.6" x14ac:dyDescent="0.3">
      <c r="A284" s="17"/>
      <c r="B284" s="22" t="s">
        <v>276</v>
      </c>
      <c r="C284" s="18"/>
      <c r="D284" s="19"/>
      <c r="E284" s="20"/>
      <c r="F284" s="21"/>
    </row>
    <row r="285" spans="1:6" x14ac:dyDescent="0.3">
      <c r="A285" s="17"/>
      <c r="B285" s="22" t="s">
        <v>262</v>
      </c>
      <c r="C285" s="18"/>
      <c r="D285" s="19"/>
      <c r="E285" s="20"/>
      <c r="F285" s="21"/>
    </row>
    <row r="286" spans="1:6" x14ac:dyDescent="0.3">
      <c r="A286" s="17">
        <v>56</v>
      </c>
      <c r="B286" s="18" t="s">
        <v>180</v>
      </c>
      <c r="C286" s="18" t="s">
        <v>1</v>
      </c>
      <c r="D286" s="19">
        <v>1715</v>
      </c>
      <c r="E286" s="20"/>
      <c r="F286" s="21">
        <f t="shared" ref="F286" si="65">D286*E286</f>
        <v>0</v>
      </c>
    </row>
    <row r="287" spans="1:6" ht="24.6" x14ac:dyDescent="0.3">
      <c r="A287" s="17"/>
      <c r="B287" s="22" t="s">
        <v>277</v>
      </c>
      <c r="C287" s="18"/>
      <c r="D287" s="19"/>
      <c r="E287" s="20"/>
      <c r="F287" s="21"/>
    </row>
    <row r="288" spans="1:6" x14ac:dyDescent="0.3">
      <c r="A288" s="17"/>
      <c r="B288" s="22" t="s">
        <v>262</v>
      </c>
      <c r="C288" s="18"/>
      <c r="D288" s="19"/>
      <c r="E288" s="20"/>
      <c r="F288" s="21"/>
    </row>
    <row r="289" spans="1:6" x14ac:dyDescent="0.3">
      <c r="A289" s="14" t="s">
        <v>61</v>
      </c>
      <c r="B289" s="15"/>
      <c r="C289" s="15"/>
      <c r="D289" s="15"/>
      <c r="E289" s="15"/>
      <c r="F289" s="26"/>
    </row>
    <row r="290" spans="1:6" x14ac:dyDescent="0.3">
      <c r="A290" s="17">
        <v>57</v>
      </c>
      <c r="B290" s="18" t="s">
        <v>62</v>
      </c>
      <c r="C290" s="18" t="s">
        <v>4</v>
      </c>
      <c r="D290" s="19">
        <v>200</v>
      </c>
      <c r="E290" s="20"/>
      <c r="F290" s="21">
        <f t="shared" ref="F290:F335" si="66">D290*E290</f>
        <v>0</v>
      </c>
    </row>
    <row r="291" spans="1:6" x14ac:dyDescent="0.3">
      <c r="A291" s="17"/>
      <c r="B291" s="22" t="s">
        <v>194</v>
      </c>
      <c r="C291" s="18"/>
      <c r="D291" s="19"/>
      <c r="E291" s="20"/>
      <c r="F291" s="21"/>
    </row>
    <row r="292" spans="1:6" x14ac:dyDescent="0.3">
      <c r="A292" s="17"/>
      <c r="B292" s="22" t="s">
        <v>278</v>
      </c>
      <c r="C292" s="18"/>
      <c r="D292" s="19"/>
      <c r="E292" s="20"/>
      <c r="F292" s="21"/>
    </row>
    <row r="293" spans="1:6" x14ac:dyDescent="0.3">
      <c r="A293" s="17">
        <v>58</v>
      </c>
      <c r="B293" s="18" t="s">
        <v>190</v>
      </c>
      <c r="C293" s="18" t="s">
        <v>4</v>
      </c>
      <c r="D293" s="19">
        <v>50</v>
      </c>
      <c r="E293" s="20"/>
      <c r="F293" s="21">
        <f t="shared" si="66"/>
        <v>0</v>
      </c>
    </row>
    <row r="294" spans="1:6" x14ac:dyDescent="0.3">
      <c r="A294" s="17"/>
      <c r="B294" s="22" t="s">
        <v>279</v>
      </c>
      <c r="C294" s="18"/>
      <c r="D294" s="19"/>
      <c r="E294" s="20"/>
      <c r="F294" s="21"/>
    </row>
    <row r="295" spans="1:6" x14ac:dyDescent="0.3">
      <c r="A295" s="17"/>
      <c r="B295" s="22" t="s">
        <v>278</v>
      </c>
      <c r="C295" s="18"/>
      <c r="D295" s="19"/>
      <c r="E295" s="20"/>
      <c r="F295" s="21"/>
    </row>
    <row r="296" spans="1:6" x14ac:dyDescent="0.3">
      <c r="A296" s="17">
        <v>59</v>
      </c>
      <c r="B296" s="18" t="s">
        <v>191</v>
      </c>
      <c r="C296" s="18" t="s">
        <v>4</v>
      </c>
      <c r="D296" s="19">
        <v>20</v>
      </c>
      <c r="E296" s="20"/>
      <c r="F296" s="21">
        <f t="shared" si="66"/>
        <v>0</v>
      </c>
    </row>
    <row r="297" spans="1:6" x14ac:dyDescent="0.3">
      <c r="A297" s="17"/>
      <c r="B297" s="22" t="s">
        <v>192</v>
      </c>
      <c r="C297" s="18"/>
      <c r="D297" s="19"/>
      <c r="E297" s="20"/>
      <c r="F297" s="21"/>
    </row>
    <row r="298" spans="1:6" x14ac:dyDescent="0.3">
      <c r="A298" s="17"/>
      <c r="B298" s="22" t="s">
        <v>278</v>
      </c>
      <c r="C298" s="18"/>
      <c r="D298" s="19"/>
      <c r="E298" s="20"/>
      <c r="F298" s="21"/>
    </row>
    <row r="299" spans="1:6" x14ac:dyDescent="0.3">
      <c r="A299" s="17">
        <v>60</v>
      </c>
      <c r="B299" s="18" t="s">
        <v>280</v>
      </c>
      <c r="C299" s="18" t="s">
        <v>5</v>
      </c>
      <c r="D299" s="19">
        <v>1</v>
      </c>
      <c r="E299" s="24"/>
      <c r="F299" s="21">
        <f t="shared" ref="F299" si="67">D299*E299</f>
        <v>0</v>
      </c>
    </row>
    <row r="300" spans="1:6" x14ac:dyDescent="0.3">
      <c r="A300" s="17"/>
      <c r="B300" s="22" t="s">
        <v>203</v>
      </c>
      <c r="C300" s="18"/>
      <c r="D300" s="19"/>
      <c r="E300" s="20"/>
      <c r="F300" s="21"/>
    </row>
    <row r="301" spans="1:6" x14ac:dyDescent="0.3">
      <c r="A301" s="17"/>
      <c r="B301" s="22" t="s">
        <v>90</v>
      </c>
      <c r="C301" s="18"/>
      <c r="D301" s="19"/>
      <c r="E301" s="20"/>
      <c r="F301" s="21"/>
    </row>
    <row r="302" spans="1:6" x14ac:dyDescent="0.3">
      <c r="A302" s="17">
        <v>61</v>
      </c>
      <c r="B302" s="18" t="s">
        <v>188</v>
      </c>
      <c r="C302" s="18" t="s">
        <v>3</v>
      </c>
      <c r="D302" s="19">
        <v>1</v>
      </c>
      <c r="E302" s="20"/>
      <c r="F302" s="21">
        <f t="shared" si="66"/>
        <v>0</v>
      </c>
    </row>
    <row r="303" spans="1:6" x14ac:dyDescent="0.3">
      <c r="A303" s="17"/>
      <c r="B303" s="22" t="s">
        <v>63</v>
      </c>
      <c r="C303" s="18"/>
      <c r="D303" s="19"/>
      <c r="E303" s="20"/>
      <c r="F303" s="21"/>
    </row>
    <row r="304" spans="1:6" x14ac:dyDescent="0.3">
      <c r="A304" s="17"/>
      <c r="B304" s="22" t="s">
        <v>278</v>
      </c>
      <c r="C304" s="18"/>
      <c r="D304" s="19"/>
      <c r="E304" s="20"/>
      <c r="F304" s="21"/>
    </row>
    <row r="305" spans="1:6" x14ac:dyDescent="0.3">
      <c r="A305" s="17">
        <v>62</v>
      </c>
      <c r="B305" s="18" t="s">
        <v>64</v>
      </c>
      <c r="C305" s="18" t="s">
        <v>3</v>
      </c>
      <c r="D305" s="19">
        <v>1</v>
      </c>
      <c r="E305" s="20"/>
      <c r="F305" s="21">
        <f t="shared" si="66"/>
        <v>0</v>
      </c>
    </row>
    <row r="306" spans="1:6" x14ac:dyDescent="0.3">
      <c r="A306" s="17"/>
      <c r="B306" s="22" t="s">
        <v>63</v>
      </c>
      <c r="C306" s="28"/>
      <c r="D306" s="19"/>
      <c r="E306" s="20"/>
      <c r="F306" s="21"/>
    </row>
    <row r="307" spans="1:6" x14ac:dyDescent="0.3">
      <c r="A307" s="17"/>
      <c r="B307" s="22" t="s">
        <v>278</v>
      </c>
      <c r="C307" s="28"/>
      <c r="D307" s="19"/>
      <c r="E307" s="20"/>
      <c r="F307" s="21"/>
    </row>
    <row r="308" spans="1:6" x14ac:dyDescent="0.3">
      <c r="A308" s="17">
        <v>63</v>
      </c>
      <c r="B308" s="28" t="s">
        <v>186</v>
      </c>
      <c r="C308" s="28" t="s">
        <v>3</v>
      </c>
      <c r="D308" s="19">
        <v>1</v>
      </c>
      <c r="E308" s="20"/>
      <c r="F308" s="21">
        <f t="shared" si="66"/>
        <v>0</v>
      </c>
    </row>
    <row r="309" spans="1:6" x14ac:dyDescent="0.3">
      <c r="A309" s="17"/>
      <c r="B309" s="22" t="s">
        <v>63</v>
      </c>
      <c r="C309" s="28"/>
      <c r="D309" s="19"/>
      <c r="E309" s="20"/>
      <c r="F309" s="21"/>
    </row>
    <row r="310" spans="1:6" x14ac:dyDescent="0.3">
      <c r="A310" s="17"/>
      <c r="B310" s="22" t="s">
        <v>278</v>
      </c>
      <c r="C310" s="28"/>
      <c r="D310" s="19"/>
      <c r="E310" s="20"/>
      <c r="F310" s="21"/>
    </row>
    <row r="311" spans="1:6" x14ac:dyDescent="0.3">
      <c r="A311" s="17">
        <v>64</v>
      </c>
      <c r="B311" s="28" t="s">
        <v>187</v>
      </c>
      <c r="C311" s="28" t="s">
        <v>3</v>
      </c>
      <c r="D311" s="19">
        <v>1</v>
      </c>
      <c r="E311" s="20"/>
      <c r="F311" s="21">
        <f t="shared" si="66"/>
        <v>0</v>
      </c>
    </row>
    <row r="312" spans="1:6" x14ac:dyDescent="0.3">
      <c r="A312" s="17"/>
      <c r="B312" s="22" t="s">
        <v>63</v>
      </c>
      <c r="C312" s="28"/>
      <c r="D312" s="19"/>
      <c r="E312" s="20"/>
      <c r="F312" s="21"/>
    </row>
    <row r="313" spans="1:6" x14ac:dyDescent="0.3">
      <c r="A313" s="17"/>
      <c r="B313" s="22" t="s">
        <v>278</v>
      </c>
      <c r="C313" s="28"/>
      <c r="D313" s="19"/>
      <c r="E313" s="20"/>
      <c r="F313" s="21"/>
    </row>
    <row r="314" spans="1:6" x14ac:dyDescent="0.3">
      <c r="A314" s="17">
        <v>65</v>
      </c>
      <c r="B314" s="28" t="s">
        <v>290</v>
      </c>
      <c r="C314" s="28" t="s">
        <v>3</v>
      </c>
      <c r="D314" s="19">
        <v>1</v>
      </c>
      <c r="E314" s="20"/>
      <c r="F314" s="21">
        <f t="shared" si="66"/>
        <v>0</v>
      </c>
    </row>
    <row r="315" spans="1:6" ht="36.6" x14ac:dyDescent="0.3">
      <c r="A315" s="17"/>
      <c r="B315" s="22" t="s">
        <v>292</v>
      </c>
      <c r="C315" s="28"/>
      <c r="D315" s="19"/>
      <c r="E315" s="20"/>
      <c r="F315" s="21"/>
    </row>
    <row r="316" spans="1:6" x14ac:dyDescent="0.3">
      <c r="A316" s="17"/>
      <c r="B316" s="22" t="s">
        <v>278</v>
      </c>
      <c r="C316" s="28"/>
      <c r="D316" s="19"/>
      <c r="E316" s="20"/>
      <c r="F316" s="21"/>
    </row>
    <row r="317" spans="1:6" ht="28.8" x14ac:dyDescent="0.3">
      <c r="A317" s="17">
        <v>66</v>
      </c>
      <c r="B317" s="28" t="s">
        <v>294</v>
      </c>
      <c r="C317" s="28" t="s">
        <v>4</v>
      </c>
      <c r="D317" s="19">
        <v>10</v>
      </c>
      <c r="E317" s="20"/>
      <c r="F317" s="21">
        <f t="shared" si="66"/>
        <v>0</v>
      </c>
    </row>
    <row r="318" spans="1:6" x14ac:dyDescent="0.3">
      <c r="A318" s="17"/>
      <c r="B318" s="49" t="s">
        <v>293</v>
      </c>
      <c r="C318" s="28"/>
      <c r="D318" s="19"/>
      <c r="E318" s="20"/>
      <c r="F318" s="21"/>
    </row>
    <row r="319" spans="1:6" x14ac:dyDescent="0.3">
      <c r="A319" s="17"/>
      <c r="B319" s="22" t="s">
        <v>278</v>
      </c>
      <c r="C319" s="28"/>
      <c r="D319" s="19"/>
      <c r="E319" s="20"/>
      <c r="F319" s="21"/>
    </row>
    <row r="320" spans="1:6" x14ac:dyDescent="0.3">
      <c r="A320" s="17">
        <v>67</v>
      </c>
      <c r="B320" s="28" t="s">
        <v>6</v>
      </c>
      <c r="C320" s="28" t="s">
        <v>4</v>
      </c>
      <c r="D320" s="19">
        <v>20</v>
      </c>
      <c r="E320" s="20"/>
      <c r="F320" s="21">
        <f t="shared" si="66"/>
        <v>0</v>
      </c>
    </row>
    <row r="321" spans="1:6" x14ac:dyDescent="0.3">
      <c r="A321" s="17"/>
      <c r="B321" s="22" t="s">
        <v>196</v>
      </c>
      <c r="C321" s="28"/>
      <c r="D321" s="19"/>
      <c r="E321" s="20"/>
      <c r="F321" s="21"/>
    </row>
    <row r="322" spans="1:6" x14ac:dyDescent="0.3">
      <c r="A322" s="17"/>
      <c r="B322" s="22" t="s">
        <v>278</v>
      </c>
      <c r="C322" s="28"/>
      <c r="D322" s="19"/>
      <c r="E322" s="20"/>
      <c r="F322" s="21"/>
    </row>
    <row r="323" spans="1:6" x14ac:dyDescent="0.3">
      <c r="A323" s="17">
        <v>68</v>
      </c>
      <c r="B323" s="28" t="s">
        <v>197</v>
      </c>
      <c r="C323" s="28" t="s">
        <v>2</v>
      </c>
      <c r="D323" s="19">
        <v>2</v>
      </c>
      <c r="E323" s="20"/>
      <c r="F323" s="21">
        <f t="shared" si="66"/>
        <v>0</v>
      </c>
    </row>
    <row r="324" spans="1:6" ht="36.6" x14ac:dyDescent="0.3">
      <c r="A324" s="17"/>
      <c r="B324" s="22" t="s">
        <v>282</v>
      </c>
      <c r="C324" s="28"/>
      <c r="D324" s="19"/>
      <c r="E324" s="20"/>
      <c r="F324" s="21"/>
    </row>
    <row r="325" spans="1:6" x14ac:dyDescent="0.3">
      <c r="A325" s="17"/>
      <c r="B325" s="22" t="s">
        <v>90</v>
      </c>
      <c r="C325" s="28"/>
      <c r="D325" s="19"/>
      <c r="E325" s="20"/>
      <c r="F325" s="21"/>
    </row>
    <row r="326" spans="1:6" x14ac:dyDescent="0.3">
      <c r="A326" s="17">
        <v>69</v>
      </c>
      <c r="B326" s="28" t="s">
        <v>199</v>
      </c>
      <c r="C326" s="28" t="s">
        <v>2</v>
      </c>
      <c r="D326" s="19">
        <v>2</v>
      </c>
      <c r="E326" s="20"/>
      <c r="F326" s="21">
        <f t="shared" si="66"/>
        <v>0</v>
      </c>
    </row>
    <row r="327" spans="1:6" ht="36.6" x14ac:dyDescent="0.3">
      <c r="A327" s="17"/>
      <c r="B327" s="22" t="s">
        <v>282</v>
      </c>
      <c r="C327" s="28"/>
      <c r="D327" s="19"/>
      <c r="E327" s="20"/>
      <c r="F327" s="21"/>
    </row>
    <row r="328" spans="1:6" x14ac:dyDescent="0.3">
      <c r="A328" s="17"/>
      <c r="B328" s="22" t="s">
        <v>90</v>
      </c>
      <c r="C328" s="28"/>
      <c r="D328" s="19"/>
      <c r="E328" s="20"/>
      <c r="F328" s="21"/>
    </row>
    <row r="329" spans="1:6" x14ac:dyDescent="0.3">
      <c r="A329" s="17">
        <v>70</v>
      </c>
      <c r="B329" s="28" t="s">
        <v>200</v>
      </c>
      <c r="C329" s="28" t="s">
        <v>3</v>
      </c>
      <c r="D329" s="19">
        <v>1</v>
      </c>
      <c r="E329" s="20"/>
      <c r="F329" s="21">
        <f t="shared" si="66"/>
        <v>0</v>
      </c>
    </row>
    <row r="330" spans="1:6" ht="24.6" x14ac:dyDescent="0.3">
      <c r="A330" s="17"/>
      <c r="B330" s="22" t="s">
        <v>283</v>
      </c>
      <c r="C330" s="28"/>
      <c r="D330" s="19"/>
      <c r="E330" s="20"/>
      <c r="F330" s="21"/>
    </row>
    <row r="331" spans="1:6" x14ac:dyDescent="0.3">
      <c r="A331" s="17"/>
      <c r="B331" s="22" t="s">
        <v>284</v>
      </c>
      <c r="C331" s="28"/>
      <c r="D331" s="19"/>
      <c r="E331" s="20"/>
      <c r="F331" s="21"/>
    </row>
    <row r="332" spans="1:6" x14ac:dyDescent="0.3">
      <c r="A332" s="17">
        <v>71</v>
      </c>
      <c r="B332" s="28" t="s">
        <v>289</v>
      </c>
      <c r="C332" s="28" t="s">
        <v>3</v>
      </c>
      <c r="D332" s="19">
        <v>1</v>
      </c>
      <c r="E332" s="20"/>
      <c r="F332" s="21">
        <f t="shared" si="66"/>
        <v>0</v>
      </c>
    </row>
    <row r="333" spans="1:6" x14ac:dyDescent="0.3">
      <c r="A333" s="17"/>
      <c r="B333" s="22" t="s">
        <v>43</v>
      </c>
      <c r="C333" s="28"/>
      <c r="D333" s="19"/>
      <c r="E333" s="20"/>
      <c r="F333" s="21"/>
    </row>
    <row r="334" spans="1:6" x14ac:dyDescent="0.3">
      <c r="A334" s="17"/>
      <c r="B334" s="22" t="s">
        <v>278</v>
      </c>
      <c r="C334" s="28"/>
      <c r="D334" s="19"/>
      <c r="E334" s="20"/>
      <c r="F334" s="21"/>
    </row>
    <row r="335" spans="1:6" ht="15" thickBot="1" x14ac:dyDescent="0.35">
      <c r="A335" s="17">
        <v>72</v>
      </c>
      <c r="B335" s="28" t="s">
        <v>65</v>
      </c>
      <c r="C335" s="28" t="s">
        <v>4</v>
      </c>
      <c r="D335" s="19">
        <v>0</v>
      </c>
      <c r="E335" s="20"/>
      <c r="F335" s="21">
        <f t="shared" si="66"/>
        <v>0</v>
      </c>
    </row>
    <row r="336" spans="1:6" ht="15" thickBot="1" x14ac:dyDescent="0.35">
      <c r="A336" s="42"/>
      <c r="B336" s="43"/>
      <c r="C336" s="43"/>
      <c r="D336" s="43"/>
      <c r="E336" s="43"/>
      <c r="F336" s="44"/>
    </row>
    <row r="337" spans="1:6" x14ac:dyDescent="0.3">
      <c r="E337" s="45" t="s">
        <v>66</v>
      </c>
      <c r="F337" s="46">
        <f>SUM(F8:F336)</f>
        <v>0</v>
      </c>
    </row>
    <row r="339" spans="1:6" ht="28.2" customHeight="1" x14ac:dyDescent="0.3">
      <c r="A339" s="51" t="s">
        <v>193</v>
      </c>
      <c r="B339" s="51"/>
      <c r="C339" s="51"/>
      <c r="D339" s="51"/>
      <c r="E339" s="51"/>
      <c r="F339" s="51"/>
    </row>
    <row r="340" spans="1:6" ht="15.6" x14ac:dyDescent="0.3">
      <c r="A340" s="52" t="s">
        <v>17</v>
      </c>
      <c r="B340" s="52"/>
      <c r="C340" s="52"/>
      <c r="D340" s="52"/>
      <c r="E340" s="52"/>
      <c r="F340" s="52"/>
    </row>
  </sheetData>
  <mergeCells count="3">
    <mergeCell ref="A2:F2"/>
    <mergeCell ref="A339:F339"/>
    <mergeCell ref="A340:F340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31C9B2FBDE5A4F8E58DC387995D50B" ma:contentTypeVersion="18" ma:contentTypeDescription="Vytvoří nový dokument" ma:contentTypeScope="" ma:versionID="79550487aed860a0e970694a359a183b">
  <xsd:schema xmlns:xsd="http://www.w3.org/2001/XMLSchema" xmlns:xs="http://www.w3.org/2001/XMLSchema" xmlns:p="http://schemas.microsoft.com/office/2006/metadata/properties" xmlns:ns2="ae6e3963-5b7b-427d-b33d-6f5c9c062bb1" xmlns:ns3="d8c9f03e-b0f7-4b8a-bbd0-fafa2be26a7a" targetNamespace="http://schemas.microsoft.com/office/2006/metadata/properties" ma:root="true" ma:fieldsID="e04eed15954d06088ee0b7be4a6b28d7" ns2:_="" ns3:_="">
    <xsd:import namespace="ae6e3963-5b7b-427d-b33d-6f5c9c062bb1"/>
    <xsd:import namespace="d8c9f03e-b0f7-4b8a-bbd0-fafa2be26a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e3963-5b7b-427d-b33d-6f5c9c062b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6ec0b591-67b0-48fc-9da7-9417244e2b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c9f03e-b0f7-4b8a-bbd0-fafa2be26a7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73560ed-9672-4f80-b5a9-3d9d934f5fca}" ma:internalName="TaxCatchAll" ma:showField="CatchAllData" ma:web="d8c9f03e-b0f7-4b8a-bbd0-fafa2be26a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64791F-4C8A-4C2B-8CFC-4355C6E6B166}"/>
</file>

<file path=customXml/itemProps2.xml><?xml version="1.0" encoding="utf-8"?>
<ds:datastoreItem xmlns:ds="http://schemas.openxmlformats.org/officeDocument/2006/customXml" ds:itemID="{62A29C40-B907-4C0E-86A3-0F4B135C7B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Provizorní přeložka</vt:lpstr>
      <vt:lpstr>Definitivní přeložka</vt:lpstr>
      <vt:lpstr>REKAPITULACE!Oblast_tisku</vt:lpstr>
    </vt:vector>
  </TitlesOfParts>
  <Company>CODES CZ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Miloslav Žatecký</cp:lastModifiedBy>
  <cp:lastPrinted>2023-09-01T05:43:56Z</cp:lastPrinted>
  <dcterms:created xsi:type="dcterms:W3CDTF">2011-10-05T12:42:24Z</dcterms:created>
  <dcterms:modified xsi:type="dcterms:W3CDTF">2024-02-17T15:05:47Z</dcterms:modified>
</cp:coreProperties>
</file>